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defaultThemeVersion="166925"/>
  <mc:AlternateContent xmlns:mc="http://schemas.openxmlformats.org/markup-compatibility/2006">
    <mc:Choice Requires="x15">
      <x15ac:absPath xmlns:x15ac="http://schemas.microsoft.com/office/spreadsheetml/2010/11/ac" url="https://tpicomp.sharepoint.com/sites/TPIESG/Shared Documents/ESG Team/ESG Report/2024/"/>
    </mc:Choice>
  </mc:AlternateContent>
  <xr:revisionPtr revIDLastSave="1076" documentId="14_{46992B48-72D5-471A-BE1F-1B607D0578ED}" xr6:coauthVersionLast="47" xr6:coauthVersionMax="47" xr10:uidLastSave="{77A8655D-C5B8-469A-9AD5-5D3C005C236B}"/>
  <bookViews>
    <workbookView xWindow="57480" yWindow="-2535" windowWidth="29040" windowHeight="15720" firstSheet="9" activeTab="10" xr2:uid="{3D8C17A5-B993-4B53-8D10-B77CFFFE436D}"/>
  </bookViews>
  <sheets>
    <sheet name="Introduction" sheetId="1" r:id="rId1"/>
    <sheet name="Disclosure Boundaries" sheetId="27" r:id="rId2"/>
    <sheet name="Associates" sheetId="22" r:id="rId3"/>
    <sheet name="Employment" sheetId="23" r:id="rId4"/>
    <sheet name="Diversity" sheetId="20" r:id="rId5"/>
    <sheet name="Safety" sheetId="24" r:id="rId6"/>
    <sheet name="Anti-Corruption" sheetId="25" r:id="rId7"/>
    <sheet name="ISO Certifications" sheetId="26" r:id="rId8"/>
    <sheet name="Energy" sheetId="18" r:id="rId9"/>
    <sheet name="Emissions" sheetId="19" r:id="rId10"/>
    <sheet name="Water" sheetId="14" r:id="rId11"/>
    <sheet name="Waste" sheetId="8" r:id="rId12"/>
    <sheet name="Materials" sheetId="11" r:id="rId13"/>
    <sheet name="Environmental Compliance" sheetId="7" r:id="rId14"/>
    <sheet name="Training" sheetId="6" r:id="rId15"/>
    <sheet name="Community Engagement" sheetId="9" r:id="rId16"/>
    <sheet name="Indirect Economic Impact" sheetId="10" r:id="rId17"/>
  </sheets>
  <definedNames>
    <definedName name="_Hlk92434677" localSheetId="5">Safety!$B$38</definedName>
    <definedName name="_Hlk93500044" localSheetId="2">Associates!#REF!</definedName>
    <definedName name="OLE_LINK21" localSheetId="5">Safety!$N$36</definedName>
    <definedName name="OLE_LINK23" localSheetId="2">Associates!#REF!</definedName>
    <definedName name="OLE_LINK41" localSheetId="2">Associates!#REF!</definedName>
    <definedName name="OLE_LINK57" localSheetId="8">Energy!$G$3</definedName>
    <definedName name="OLE_LINK58" localSheetId="2">Associates!#REF!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8" l="1"/>
  <c r="F25" i="8"/>
  <c r="E17" i="8"/>
  <c r="F17" i="8"/>
  <c r="E8" i="8"/>
  <c r="F8" i="8"/>
  <c r="D8" i="8"/>
  <c r="D17" i="8"/>
  <c r="D25" i="8"/>
  <c r="E8" i="11" l="1"/>
  <c r="E11" i="11" l="1"/>
  <c r="D7" i="8" l="1"/>
  <c r="D11" i="11" l="1"/>
  <c r="D8" i="11"/>
  <c r="W35" i="20" l="1"/>
  <c r="T35" i="20"/>
  <c r="S35" i="20"/>
  <c r="C11" i="11" l="1"/>
  <c r="C8" i="11"/>
  <c r="D6" i="8" l="1"/>
</calcChain>
</file>

<file path=xl/sharedStrings.xml><?xml version="1.0" encoding="utf-8"?>
<sst xmlns="http://schemas.openxmlformats.org/spreadsheetml/2006/main" count="1104" uniqueCount="270">
  <si>
    <t>For additional information about TPI Composites' Investor Relations communications, financial filings and investor presentations, visit  Investor Relations at www.tpicomposites.com.</t>
  </si>
  <si>
    <t>US</t>
  </si>
  <si>
    <t>Mexico</t>
  </si>
  <si>
    <t>EMEA</t>
  </si>
  <si>
    <t>Asia</t>
  </si>
  <si>
    <t>India</t>
  </si>
  <si>
    <t>Global Services</t>
  </si>
  <si>
    <t>Disclosure</t>
  </si>
  <si>
    <t>Topic</t>
  </si>
  <si>
    <t>AZ</t>
  </si>
  <si>
    <t>IA</t>
  </si>
  <si>
    <t>ST</t>
  </si>
  <si>
    <t>MX1</t>
  </si>
  <si>
    <t>MX2</t>
  </si>
  <si>
    <t>MX3</t>
  </si>
  <si>
    <t>MX4</t>
  </si>
  <si>
    <t>MX5</t>
  </si>
  <si>
    <t>TK1</t>
  </si>
  <si>
    <t>TK2</t>
  </si>
  <si>
    <t>DK</t>
  </si>
  <si>
    <t>DE</t>
  </si>
  <si>
    <t>IN</t>
  </si>
  <si>
    <t>201-1</t>
  </si>
  <si>
    <t xml:space="preserve">Economic Performance </t>
  </si>
  <si>
    <t>Direct economic value generated and distributed</t>
  </si>
  <si>
    <t>x</t>
  </si>
  <si>
    <t>203-2</t>
  </si>
  <si>
    <t>Indirect Economic Impacts</t>
  </si>
  <si>
    <t xml:space="preserve">Significant indirect economic impacts </t>
  </si>
  <si>
    <t>205-1</t>
  </si>
  <si>
    <t>Anti-Corruption</t>
  </si>
  <si>
    <t>Operations assessed for risks related to corruption</t>
  </si>
  <si>
    <t>205-2</t>
  </si>
  <si>
    <t>Communication and training about anti-corruption policies and procedures</t>
  </si>
  <si>
    <t>301-1</t>
  </si>
  <si>
    <t xml:space="preserve">Materials </t>
  </si>
  <si>
    <t>Materials used by weight or volume</t>
  </si>
  <si>
    <t>301-2</t>
  </si>
  <si>
    <t>Recycled input materials used</t>
  </si>
  <si>
    <t>302-1</t>
  </si>
  <si>
    <t>Energy</t>
  </si>
  <si>
    <t>Energy consumption within the organization</t>
  </si>
  <si>
    <t>305-1</t>
  </si>
  <si>
    <t>Emissions</t>
  </si>
  <si>
    <t>Direct (Scope 1) GHG emissions</t>
  </si>
  <si>
    <t>305-2</t>
  </si>
  <si>
    <t>Direct (Scope 2) GHG emission</t>
  </si>
  <si>
    <t>305-3</t>
  </si>
  <si>
    <t>Other Indirect (Scope 3) emissions</t>
  </si>
  <si>
    <t>305-4</t>
  </si>
  <si>
    <t>Emissions Intensity</t>
  </si>
  <si>
    <t>306-1</t>
  </si>
  <si>
    <t>Waste</t>
  </si>
  <si>
    <t>Waste generation and significant waste-related impacts</t>
  </si>
  <si>
    <t>306-2</t>
  </si>
  <si>
    <t>Management of significant waste-related impacts</t>
  </si>
  <si>
    <t>306-3</t>
  </si>
  <si>
    <t>Waste generated</t>
  </si>
  <si>
    <t>306-4</t>
  </si>
  <si>
    <t>Waste diverted from disposal</t>
  </si>
  <si>
    <t>306-5</t>
  </si>
  <si>
    <t>Waste directed to disposal</t>
  </si>
  <si>
    <t>307-1</t>
  </si>
  <si>
    <t>Environmental Compliance</t>
  </si>
  <si>
    <t>Non-Compliance with environmental laws and regulations</t>
  </si>
  <si>
    <t>401-1</t>
  </si>
  <si>
    <t>Employment</t>
  </si>
  <si>
    <t>New associate hires and associate turnovers</t>
  </si>
  <si>
    <t>402-1</t>
  </si>
  <si>
    <t>Labor Management</t>
  </si>
  <si>
    <t>Minimum notice periods regarding operational changes</t>
  </si>
  <si>
    <t>403-1</t>
  </si>
  <si>
    <t>Occupational Health and Safety</t>
  </si>
  <si>
    <t>Occupational health and safety management system</t>
  </si>
  <si>
    <t>403-2</t>
  </si>
  <si>
    <t>Hazard identification, risk assessment, and incident investigation</t>
  </si>
  <si>
    <t>403-3</t>
  </si>
  <si>
    <t>Occupational health services</t>
  </si>
  <si>
    <t>403-4</t>
  </si>
  <si>
    <t>Worker participation, consultation, and communication on occupational health and safety</t>
  </si>
  <si>
    <t>403-5</t>
  </si>
  <si>
    <t>Worker training on occupational health and safety</t>
  </si>
  <si>
    <t>403-6</t>
  </si>
  <si>
    <t>Promotion of worker health</t>
  </si>
  <si>
    <t>403-7</t>
  </si>
  <si>
    <t>Prevention and mitigation of occupational health and safety impacts directly linked to business relationships</t>
  </si>
  <si>
    <t>403-9</t>
  </si>
  <si>
    <t>Work-related injuries</t>
  </si>
  <si>
    <t>404-1</t>
  </si>
  <si>
    <t>Training and Education</t>
  </si>
  <si>
    <t>Average hours of training per year per associate</t>
  </si>
  <si>
    <t>405-1</t>
  </si>
  <si>
    <t>Diversity and Equal Opportunity</t>
  </si>
  <si>
    <t>Diversity of governance bodies and associates</t>
  </si>
  <si>
    <t>413-1</t>
  </si>
  <si>
    <t>Local Communities</t>
  </si>
  <si>
    <t>Operations with local community engagement, impact assessments, and development programs</t>
  </si>
  <si>
    <t>Note: These figures include all of our sites, including headquarters</t>
  </si>
  <si>
    <t>* Note: Global Leadership Team totals are included within the overall associate categories</t>
  </si>
  <si>
    <t>Number of Associates by Location  (Headcount)</t>
  </si>
  <si>
    <t>U.S.</t>
  </si>
  <si>
    <t>Total</t>
  </si>
  <si>
    <t>Male</t>
  </si>
  <si>
    <t>Female</t>
  </si>
  <si>
    <t>Number of Associates by Category  (Headcount)</t>
  </si>
  <si>
    <t>Direct Labor</t>
  </si>
  <si>
    <t>Indirect Labor</t>
  </si>
  <si>
    <t>Administrative</t>
  </si>
  <si>
    <t>Global Leadership Team*</t>
  </si>
  <si>
    <t>Permanent</t>
  </si>
  <si>
    <t>Temporary</t>
  </si>
  <si>
    <t>Non-guaranteed hours</t>
  </si>
  <si>
    <t>Full-time</t>
  </si>
  <si>
    <t>Part-time</t>
  </si>
  <si>
    <t>*Note: Turnover data exclude turnover due to reductions in force from site closures and COVID-19 related reasons</t>
  </si>
  <si>
    <t>New Hires by Age # and %</t>
  </si>
  <si>
    <t>Under 30</t>
  </si>
  <si>
    <t>30-50</t>
  </si>
  <si>
    <t>Above 50</t>
  </si>
  <si>
    <t>New Hires by Gender # and %</t>
  </si>
  <si>
    <t>Without Impacts*</t>
  </si>
  <si>
    <t>Turnover by Age # and %</t>
  </si>
  <si>
    <t>Turnover by Gender # and %</t>
  </si>
  <si>
    <t>With Impacts</t>
  </si>
  <si>
    <t>* Other includes no reported race/ethnicity or two or more races/ethnicities</t>
  </si>
  <si>
    <t>Note: Global Leadership Team and U.S. Leadership Team totals are included within the overall associate categories</t>
  </si>
  <si>
    <t>Associate Category by Age %</t>
  </si>
  <si>
    <t>Global Leadership Team</t>
  </si>
  <si>
    <t>Board of Directors</t>
  </si>
  <si>
    <t>Associate Category by Gender %</t>
  </si>
  <si>
    <t>Associate Category by Race/Ethnicity %</t>
  </si>
  <si>
    <t>Asian</t>
  </si>
  <si>
    <t>Black</t>
  </si>
  <si>
    <t>Latino</t>
  </si>
  <si>
    <t>Middle Eastern</t>
  </si>
  <si>
    <t>Caucasian</t>
  </si>
  <si>
    <t>Other*</t>
  </si>
  <si>
    <t>U.S. Leadership Team</t>
  </si>
  <si>
    <t>Incident Rate (IR) =</t>
  </si>
  <si>
    <t>Number of Incidents X 200,000</t>
  </si>
  <si>
    <t>Number of Associate Labor Hours</t>
  </si>
  <si>
    <t>Injury Frequency Rate (IFR) =</t>
  </si>
  <si>
    <t xml:space="preserve">Number of Injuries X 1,000,000 </t>
  </si>
  <si>
    <t>Associate Safety</t>
  </si>
  <si>
    <t>- Incident Rate</t>
  </si>
  <si>
    <t>- Injury Frequency Rate</t>
  </si>
  <si>
    <t>Lost Time Injuries (number)</t>
  </si>
  <si>
    <t>High Consequence Injuries (number)</t>
  </si>
  <si>
    <t>Fatal Injuries</t>
  </si>
  <si>
    <t>Contractor Safety</t>
  </si>
  <si>
    <t>Note: TPI is reporting this data on a corporate level</t>
  </si>
  <si>
    <r>
      <rPr>
        <vertAlign val="superscript"/>
        <sz val="10"/>
        <color theme="1"/>
        <rFont val="Calibri"/>
        <family val="2"/>
        <scheme val="minor"/>
      </rPr>
      <t>1</t>
    </r>
    <r>
      <rPr>
        <sz val="10"/>
        <color theme="1"/>
        <rFont val="Calibri"/>
        <family val="2"/>
        <scheme val="minor"/>
      </rPr>
      <t xml:space="preserve"> TPI defines business partners as our global suppliers</t>
    </r>
  </si>
  <si>
    <t>Total number and percentage of operations assessed for risks related to corruption.</t>
  </si>
  <si>
    <t>Total number and percentage of governance body members that the organization’s
anti-corruption policies and procedures have been communicated to.</t>
  </si>
  <si>
    <t>Total number and percentage of associates that the organization’s anti-corruption policies
and procedures have been communicated to.</t>
  </si>
  <si>
    <r>
      <t xml:space="preserve">Total number and percentage of business partners that the organization’s anti-corruption
policies and procedures have been communicated to. </t>
    </r>
    <r>
      <rPr>
        <vertAlign val="superscript"/>
        <sz val="10"/>
        <color theme="1"/>
        <rFont val="Calibri"/>
        <family val="2"/>
        <scheme val="minor"/>
      </rPr>
      <t>1</t>
    </r>
  </si>
  <si>
    <t>ISO Certifications</t>
  </si>
  <si>
    <t>Quality</t>
  </si>
  <si>
    <t>Health and Safety</t>
  </si>
  <si>
    <t>ISO Standard</t>
  </si>
  <si>
    <t>ISO 9001</t>
  </si>
  <si>
    <t>ISO 14001</t>
  </si>
  <si>
    <t>ISO 45001</t>
  </si>
  <si>
    <t>Additional notes/resources/reports</t>
  </si>
  <si>
    <t>Total energy consumed (direct and indirect):
 (GJ)</t>
  </si>
  <si>
    <t xml:space="preserve">The conversion factors used to convert Natural Gas, Diesel, Gasoline and Electricity into GJ were sourced from the EIA along with their conversion calculators. The conversion factor used for LPG is sourced from EL Gas. </t>
  </si>
  <si>
    <t>Total direct energy consumed</t>
  </si>
  <si>
    <t>Total indirect energy consumed (electricity and steam)</t>
  </si>
  <si>
    <t>Total energy consumed</t>
  </si>
  <si>
    <t>Renewable electricity generated onsite (solar)</t>
  </si>
  <si>
    <t>Total GHG emissions (Scope 1 and 2):
 (metric tons CO2e)</t>
  </si>
  <si>
    <r>
      <t>Emissions for scope 1 and 2 were calculated based on operational control. Gases included are CO</t>
    </r>
    <r>
      <rPr>
        <vertAlign val="subscript"/>
        <sz val="10"/>
        <color rgb="FF000000"/>
        <rFont val="Calibri"/>
        <family val="2"/>
        <scheme val="minor"/>
      </rPr>
      <t>2</t>
    </r>
    <r>
      <rPr>
        <sz val="10"/>
        <color rgb="FF000000"/>
        <rFont val="Calibri"/>
        <family val="2"/>
        <scheme val="minor"/>
      </rPr>
      <t>, CH</t>
    </r>
    <r>
      <rPr>
        <vertAlign val="subscript"/>
        <sz val="10"/>
        <color rgb="FF000000"/>
        <rFont val="Calibri"/>
        <family val="2"/>
        <scheme val="minor"/>
      </rPr>
      <t>4</t>
    </r>
    <r>
      <rPr>
        <sz val="10"/>
        <color rgb="FF000000"/>
        <rFont val="Calibri"/>
        <family val="2"/>
        <scheme val="minor"/>
      </rPr>
      <t xml:space="preserve"> and N</t>
    </r>
    <r>
      <rPr>
        <vertAlign val="subscript"/>
        <sz val="10"/>
        <color rgb="FF000000"/>
        <rFont val="Calibri"/>
        <family val="2"/>
        <scheme val="minor"/>
      </rPr>
      <t>2</t>
    </r>
    <r>
      <rPr>
        <sz val="10"/>
        <color rgb="FF000000"/>
        <rFont val="Calibri"/>
        <family val="2"/>
        <scheme val="minor"/>
      </rPr>
      <t>O. The Global Warming Potentials (GWPs) are from the IPCC AR6.  Emissions factors are from the U.S. EPA, the IEA for our international facilities, and our utility providers for market based emissions, where available.  
The categories for scope 3 emissions included in the calculation are purchased goods and services, direct materials, operations costs, capital goods, fuel and energy-related activities, upstream transportation and distribution, downstream transportation and distribution, waste generated in operations, business travel, employee commuting, processing of sold products, and end of life treatment of sold products. Gases included are CO</t>
    </r>
    <r>
      <rPr>
        <vertAlign val="subscript"/>
        <sz val="10"/>
        <color rgb="FF000000"/>
        <rFont val="Calibri"/>
        <family val="2"/>
        <scheme val="minor"/>
      </rPr>
      <t>2</t>
    </r>
    <r>
      <rPr>
        <sz val="10"/>
        <color rgb="FF000000"/>
        <rFont val="Calibri"/>
        <family val="2"/>
        <scheme val="minor"/>
      </rPr>
      <t>, CH</t>
    </r>
    <r>
      <rPr>
        <vertAlign val="subscript"/>
        <sz val="10"/>
        <color rgb="FF000000"/>
        <rFont val="Calibri"/>
        <family val="2"/>
        <scheme val="minor"/>
      </rPr>
      <t>4</t>
    </r>
    <r>
      <rPr>
        <sz val="10"/>
        <color rgb="FF000000"/>
        <rFont val="Calibri"/>
        <family val="2"/>
        <scheme val="minor"/>
      </rPr>
      <t xml:space="preserve"> and N</t>
    </r>
    <r>
      <rPr>
        <vertAlign val="subscript"/>
        <sz val="10"/>
        <color rgb="FF000000"/>
        <rFont val="Calibri"/>
        <family val="2"/>
        <scheme val="minor"/>
      </rPr>
      <t>2</t>
    </r>
    <r>
      <rPr>
        <sz val="10"/>
        <color rgb="FF000000"/>
        <rFont val="Calibri"/>
        <family val="2"/>
        <scheme val="minor"/>
      </rPr>
      <t>O.  The emission factors used are from the UK Defra, Idemat, EUCIA Eco Impact Calculator, the IEA, the U.S. EPA, and customer developed emissions factors.</t>
    </r>
  </si>
  <si>
    <t>Total direct emissions (Scope 1)</t>
  </si>
  <si>
    <t>Total indirect emissions (scope 3)</t>
  </si>
  <si>
    <t>Potential emissions reduced through wind blades produced</t>
  </si>
  <si>
    <t>Estimated water withdrawal (Megaliters)</t>
  </si>
  <si>
    <t>Year</t>
  </si>
  <si>
    <t>Total water withdrawal (third-party)</t>
  </si>
  <si>
    <t>Estimated total hazardous/non-hazardous waste generated (metric tons)</t>
  </si>
  <si>
    <t>Total non-hazardous waste</t>
  </si>
  <si>
    <t>Total hazardous waste</t>
  </si>
  <si>
    <t>Total waste</t>
  </si>
  <si>
    <t>Hazardous/non-hazardous waste weight estimates by type (metric tons)</t>
  </si>
  <si>
    <t xml:space="preserve">Total hazardous waste recycled </t>
  </si>
  <si>
    <t>Total hazardous waste recovered for energy</t>
  </si>
  <si>
    <t xml:space="preserve">Total hazardous waste incinerated </t>
  </si>
  <si>
    <t>Total hazardous waste landfilled</t>
  </si>
  <si>
    <t>Total hazardous waste other*</t>
  </si>
  <si>
    <t xml:space="preserve">Total non-hazardous waste recycled </t>
  </si>
  <si>
    <t xml:space="preserve">Total non-hazardous waste composted </t>
  </si>
  <si>
    <t>Total non-hazardous waste recovered for energy</t>
  </si>
  <si>
    <t xml:space="preserve">Total non-hazardous waste incinerated </t>
  </si>
  <si>
    <t>Total non-hazardous waste landfilled</t>
  </si>
  <si>
    <t>Total non-hazardous waste other*</t>
  </si>
  <si>
    <t>*Note: renewable material is balsa wood</t>
  </si>
  <si>
    <t>Type of Material (metric tons)</t>
  </si>
  <si>
    <t>Renewable*</t>
  </si>
  <si>
    <t xml:space="preserve">Non-Renewable </t>
  </si>
  <si>
    <t xml:space="preserve">Total </t>
  </si>
  <si>
    <t>Recycled input**</t>
  </si>
  <si>
    <t>Non-Recycled input</t>
  </si>
  <si>
    <t>Environmental Compliance Violations</t>
  </si>
  <si>
    <t>Number of significant non-compliance violations</t>
  </si>
  <si>
    <t>Fines</t>
  </si>
  <si>
    <t xml:space="preserve">Note: These figures include all of our sites, including headquarters </t>
  </si>
  <si>
    <t>Training hours per associate by category type</t>
  </si>
  <si>
    <t>Direct labor</t>
  </si>
  <si>
    <t>Indirect labor</t>
  </si>
  <si>
    <t>Associate</t>
  </si>
  <si>
    <t>Training hours per associate by gender</t>
  </si>
  <si>
    <t>Community Engagement</t>
  </si>
  <si>
    <t>Volunteer hours</t>
  </si>
  <si>
    <t>Community investments</t>
  </si>
  <si>
    <t>Facilities with a government approved environmental impact assessment or environmental assessment meeting local standards</t>
  </si>
  <si>
    <t>Facilities with a community engagement program</t>
  </si>
  <si>
    <t>Regional supply spend</t>
  </si>
  <si>
    <t xml:space="preserve">   Europe</t>
  </si>
  <si>
    <t xml:space="preserve">   U.S.</t>
  </si>
  <si>
    <t xml:space="preserve">   China</t>
  </si>
  <si>
    <t xml:space="preserve">   Turkey</t>
  </si>
  <si>
    <t xml:space="preserve">   India</t>
  </si>
  <si>
    <t xml:space="preserve">   Mexico</t>
  </si>
  <si>
    <t xml:space="preserve">   Other</t>
  </si>
  <si>
    <t>Water is not used in our manufacturing processes and is not a material topic for TPI. At our sites, water is used in cafeterias, cleaning, restrooms, and cooling towers, and usage is tracked monthly.</t>
  </si>
  <si>
    <t>UK</t>
  </si>
  <si>
    <t>ES</t>
  </si>
  <si>
    <t>Certified Manufacturing Sites</t>
  </si>
  <si>
    <t>Total number and percentage of governance body members that have received training.</t>
  </si>
  <si>
    <t>**The most common non-associate worker are contractors in finance, human resources, EHS, or Global Services.</t>
  </si>
  <si>
    <t>Total number and percentage of associates that have received training on anti-corruption.</t>
  </si>
  <si>
    <t>Total Recordable Injuries (number)</t>
  </si>
  <si>
    <t>Environment</t>
  </si>
  <si>
    <t>Total indirect emissions (Scope 2) location-based</t>
  </si>
  <si>
    <t>Total indirect emissions (Scope 2) market-based</t>
  </si>
  <si>
    <t>Total emissions (Scope 1 and 2) location-based</t>
  </si>
  <si>
    <t>Total emissions (Scope 1 and 2) market-based</t>
  </si>
  <si>
    <r>
      <t>CO</t>
    </r>
    <r>
      <rPr>
        <vertAlign val="subscript"/>
        <sz val="10"/>
        <color theme="1"/>
        <rFont val="Calibri"/>
        <family val="2"/>
        <scheme val="minor"/>
      </rPr>
      <t>2</t>
    </r>
    <r>
      <rPr>
        <sz val="10"/>
        <color theme="1"/>
        <rFont val="Calibri"/>
        <family val="2"/>
        <scheme val="minor"/>
      </rPr>
      <t>e Intensity (tons CO</t>
    </r>
    <r>
      <rPr>
        <vertAlign val="subscript"/>
        <sz val="10"/>
        <color theme="1"/>
        <rFont val="Calibri"/>
        <family val="2"/>
        <scheme val="minor"/>
      </rPr>
      <t>2</t>
    </r>
    <r>
      <rPr>
        <sz val="10"/>
        <color theme="1"/>
        <rFont val="Calibri"/>
        <family val="2"/>
        <scheme val="minor"/>
      </rPr>
      <t>e/net sales) Location-Based</t>
    </r>
  </si>
  <si>
    <t>Note: Total Recordable incidents are based on OSHA reporting requirements and exclude first-aid injuries</t>
  </si>
  <si>
    <t>*Note: The other category includes waste disposed from cafeteria grease traps and using the U.S. EPA H141 code that is stored by the waste vendor and the disposal method is not provided to TPI</t>
  </si>
  <si>
    <t>All financial figures are quoted in U.S. Dollars unless otherwise noted. Some figures and percentages may not add up to the total figure or 100 percent due to rounding. Data presented covers our performance for the 2024 calendar year.
Unless noted otherwise, this data covers sustainability matters related to the entities in the "Disclosure Boundaries" tab of this excel sheet.</t>
  </si>
  <si>
    <t>2024 Number of Associates by Employment Type by Gender (Headcount)</t>
  </si>
  <si>
    <t>2024 Number of Associates by Employment Type by Region (Headcount)</t>
  </si>
  <si>
    <t>*TPI divested from the Warren, Rhode Island site in June of 2024.</t>
  </si>
  <si>
    <t>**TPI ceased production operations at the Nordex Matamoros, Mexico site at the end of June 2024.</t>
  </si>
  <si>
    <t>RI*</t>
  </si>
  <si>
    <t>MX6**</t>
  </si>
  <si>
    <t>FR</t>
  </si>
  <si>
    <t>2024 Number of Workers Who Are Not Associates (Headcount)**</t>
  </si>
  <si>
    <t>&lt;1%</t>
  </si>
  <si>
    <t>2024*</t>
  </si>
  <si>
    <t>Posted March 27, 2025</t>
  </si>
  <si>
    <t>Associates by location, category, employment type by gender and region data:  last updated March 27, 2025</t>
  </si>
  <si>
    <t>New hires and turnover by age, region and gender data:  last updated March 27, 2025</t>
  </si>
  <si>
    <t>Diversity by age, gender, and category data:  last updated March 27, 2025</t>
  </si>
  <si>
    <t>Note: &lt;1% indicates that the percentage falls between 0% and 0.5%, excluding both 0% and 0.5%</t>
  </si>
  <si>
    <t>Safety: last updated March 27, 2025</t>
  </si>
  <si>
    <t>Anti-Corruption: last updated March 27, 2025</t>
  </si>
  <si>
    <t>ISO Certifications: last updated March 27, 2025</t>
  </si>
  <si>
    <t>Energy usage:  last updated March 27, 2025</t>
  </si>
  <si>
    <t>Greenhouse gas emissions:  last updated March 27, 2025</t>
  </si>
  <si>
    <t>Water usage: last updated March 27, 2025</t>
  </si>
  <si>
    <t>Waste by type and disposal:  last updated March 27, 2025</t>
  </si>
  <si>
    <t>Materials:  last updated March 27, 2025</t>
  </si>
  <si>
    <t>Environmental Compliance Violations:  last updated March 27, 2025</t>
  </si>
  <si>
    <t>Training hours per associate by category type and gender:  last updated March 27, 2025</t>
  </si>
  <si>
    <t>Community engagement:  last updated March 27, 2025</t>
  </si>
  <si>
    <t>Indirect economic impact:  last updated March 27, 2025</t>
  </si>
  <si>
    <t>*In 2024, TPI received the findings of an environmental compliance inspection initiated in 2023. It was identified that a third-party waste management provider did not provide TPI with final hazardous waste disposal documentation in 2019 as required by Mexican law, which resulted in a nominal fine paid by the company. TPI has implemented internal control mechanisms to help ensure the required documentation is collected by third party providers moving forward.</t>
  </si>
  <si>
    <t>For management approach disclosures, performance measures, and additional context, please refer to our TPI Sustainability Report 2024, available at www.tpicomposites.com.</t>
  </si>
  <si>
    <t>**Note: recycled input material is PET and steel bolts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</si>
</sst>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3" formatCode="_(* #,##0.00_);_(* \(#,##0.00\);_(* &quot;-&quot;??_);_(@_)"/>
    <numFmt numFmtId="164" formatCode="_(* #,##0_);_(* \(#,##0\);_(* &quot;-&quot;??_);_(@_)"/>
    <numFmt numFmtId="165" formatCode="_(* #,##0.00000_);_(* \(#,##0.00000\);_(* &quot;-&quot;??_);_(@_)"/>
    <numFmt numFmtId="166" formatCode="00000"/>
    <numFmt numFmtId="167" formatCode="0.0%"/>
  </numFmts>
  <fonts count="18">
    <font>
      <sz val="11"/>
      <color theme="1"/>
      <name val="Calibri"/>
      <family val="2"/>
      <scheme val="minor"/>
    </font>
    <font>
      <sz val="11"/>
      <color theme="1"/>
      <name val="Calibri"/>
      <family val="2"/>
      <scheme val="minor"/>
    </font>
    <font>
      <sz val="10"/>
      <color rgb="FF425563"/>
      <name val="Calibri"/>
      <family val="2"/>
      <scheme val="minor"/>
    </font>
    <font>
      <b/>
      <sz val="10"/>
      <color rgb="FF425563"/>
      <name val="Calibri"/>
      <family val="2"/>
      <scheme val="minor"/>
    </font>
    <font>
      <sz val="10"/>
      <color rgb="FF425563"/>
      <name val="Arial"/>
      <family val="2"/>
    </font>
    <font>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sz val="10"/>
      <color rgb="FFFF0000"/>
      <name val="Calibri"/>
      <family val="2"/>
      <scheme val="minor"/>
    </font>
    <font>
      <sz val="8"/>
      <name val="Calibri"/>
      <family val="2"/>
      <scheme val="minor"/>
    </font>
    <font>
      <b/>
      <sz val="10"/>
      <color theme="1"/>
      <name val="Calibri"/>
      <family val="2"/>
      <scheme val="minor"/>
    </font>
    <font>
      <vertAlign val="subscript"/>
      <sz val="10"/>
      <color theme="1"/>
      <name val="Calibri"/>
      <family val="2"/>
      <scheme val="minor"/>
    </font>
    <font>
      <b/>
      <sz val="10"/>
      <color theme="1"/>
      <name val="Calibri"/>
      <family val="2"/>
      <charset val="134"/>
      <scheme val="minor"/>
    </font>
    <font>
      <vertAlign val="superscript"/>
      <sz val="10"/>
      <color theme="1"/>
      <name val="Calibri"/>
      <family val="2"/>
      <scheme val="minor"/>
    </font>
    <font>
      <sz val="10"/>
      <color rgb="FF000000"/>
      <name val="Calibri"/>
      <family val="2"/>
      <charset val="1"/>
    </font>
    <font>
      <u/>
      <sz val="10"/>
      <color theme="1"/>
      <name val="Calibri"/>
      <family val="2"/>
      <scheme val="minor"/>
    </font>
    <font>
      <vertAlign val="subscript"/>
      <sz val="10"/>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auto="1"/>
      </left>
      <right style="thin">
        <color auto="1"/>
      </right>
      <top/>
      <bottom style="thin">
        <color auto="1"/>
      </bottom>
      <diagonal/>
    </border>
    <border>
      <left/>
      <right/>
      <top/>
      <bottom style="thin">
        <color rgb="FF000000"/>
      </bottom>
      <diagonal/>
    </border>
    <border>
      <left style="thin">
        <color auto="1"/>
      </left>
      <right/>
      <top/>
      <bottom/>
      <diagonal/>
    </border>
    <border>
      <left/>
      <right style="thin">
        <color auto="1"/>
      </right>
      <top/>
      <bottom/>
      <diagonal/>
    </border>
    <border>
      <left/>
      <right/>
      <top style="thin">
        <color indexed="64"/>
      </top>
      <bottom style="double">
        <color indexed="64"/>
      </bottom>
      <diagonal/>
    </border>
    <border>
      <left style="thin">
        <color auto="1"/>
      </left>
      <right style="thin">
        <color auto="1"/>
      </right>
      <top/>
      <bottom/>
      <diagonal/>
    </border>
    <border>
      <left style="thin">
        <color auto="1"/>
      </left>
      <right style="thin">
        <color auto="1"/>
      </right>
      <top style="thin">
        <color indexed="64"/>
      </top>
      <bottom style="double">
        <color indexed="64"/>
      </bottom>
      <diagonal/>
    </border>
    <border>
      <left/>
      <right/>
      <top/>
      <bottom style="double">
        <color indexed="64"/>
      </bottom>
      <diagonal/>
    </border>
    <border>
      <left/>
      <right/>
      <top style="thin">
        <color auto="1"/>
      </top>
      <bottom style="thin">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5" fillId="0" borderId="0" xfId="0" applyFont="1" applyAlignment="1">
      <alignment horizontal="center"/>
    </xf>
    <xf numFmtId="0" fontId="5" fillId="0" borderId="0" xfId="0" applyFont="1"/>
    <xf numFmtId="0" fontId="4" fillId="0" borderId="0" xfId="0" applyFont="1" applyAlignment="1">
      <alignment vertical="center"/>
    </xf>
    <xf numFmtId="0" fontId="7" fillId="0" borderId="0" xfId="0" applyFont="1" applyAlignment="1">
      <alignment horizontal="center"/>
    </xf>
    <xf numFmtId="0" fontId="7" fillId="0" borderId="0" xfId="0" applyFont="1"/>
    <xf numFmtId="3" fontId="7" fillId="0" borderId="0" xfId="1" applyNumberFormat="1" applyFont="1" applyFill="1" applyAlignment="1">
      <alignment horizontal="center"/>
    </xf>
    <xf numFmtId="164" fontId="7" fillId="0" borderId="0" xfId="1" applyNumberFormat="1" applyFont="1" applyFill="1" applyAlignment="1">
      <alignment horizontal="center"/>
    </xf>
    <xf numFmtId="0" fontId="9" fillId="0" borderId="0" xfId="0" applyFont="1"/>
    <xf numFmtId="0" fontId="5" fillId="0" borderId="0" xfId="0" applyFont="1" applyAlignment="1">
      <alignment horizontal="left"/>
    </xf>
    <xf numFmtId="0" fontId="5" fillId="0" borderId="13" xfId="0" applyFont="1" applyBorder="1" applyAlignment="1">
      <alignment horizontal="left"/>
    </xf>
    <xf numFmtId="0" fontId="5" fillId="0" borderId="0" xfId="0" applyFont="1"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vertical="center" wrapText="1"/>
    </xf>
    <xf numFmtId="6"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9" fontId="7"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7" fillId="0" borderId="1" xfId="0" applyFont="1" applyBorder="1" applyAlignment="1">
      <alignment horizontal="justify" vertical="top" wrapText="1"/>
    </xf>
    <xf numFmtId="0" fontId="5" fillId="0" borderId="1" xfId="0" applyFont="1" applyBorder="1" applyAlignment="1">
      <alignment horizontal="left" vertical="center" wrapText="1"/>
    </xf>
    <xf numFmtId="0" fontId="11" fillId="0" borderId="1" xfId="0" applyFont="1" applyBorder="1" applyAlignment="1">
      <alignment horizontal="center" vertical="center" wrapText="1"/>
    </xf>
    <xf numFmtId="3" fontId="5" fillId="0" borderId="1" xfId="1" applyNumberFormat="1" applyFont="1" applyBorder="1" applyAlignment="1">
      <alignment horizontal="center" vertical="center" wrapText="1"/>
    </xf>
    <xf numFmtId="0" fontId="5" fillId="0" borderId="1" xfId="0" applyFont="1" applyBorder="1" applyAlignment="1">
      <alignment horizontal="left" vertical="top" wrapText="1"/>
    </xf>
    <xf numFmtId="0" fontId="5" fillId="0" borderId="0" xfId="0" applyFont="1" applyAlignment="1">
      <alignment horizontal="left" vertical="center" wrapText="1"/>
    </xf>
    <xf numFmtId="164" fontId="5" fillId="0" borderId="0" xfId="1" applyNumberFormat="1" applyFont="1" applyBorder="1" applyAlignment="1">
      <alignment horizontal="left" vertical="center" wrapText="1"/>
    </xf>
    <xf numFmtId="3" fontId="5" fillId="0" borderId="1" xfId="1"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top" wrapText="1"/>
    </xf>
    <xf numFmtId="3" fontId="6" fillId="0" borderId="0" xfId="0" applyNumberFormat="1" applyFont="1" applyAlignment="1">
      <alignment horizontal="center" vertical="center"/>
    </xf>
    <xf numFmtId="0" fontId="11" fillId="0" borderId="0" xfId="0" applyFont="1"/>
    <xf numFmtId="0" fontId="11" fillId="0" borderId="0" xfId="0" applyFont="1" applyAlignment="1">
      <alignment vertical="center" wrapText="1"/>
    </xf>
    <xf numFmtId="3" fontId="5" fillId="0" borderId="1" xfId="0" applyNumberFormat="1" applyFont="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0" xfId="0" applyFont="1" applyAlignment="1">
      <alignment horizontal="right" vertical="center" wrapText="1"/>
    </xf>
    <xf numFmtId="3" fontId="5" fillId="0" borderId="0" xfId="0" applyNumberFormat="1" applyFont="1"/>
    <xf numFmtId="3" fontId="5" fillId="0" borderId="0" xfId="0" applyNumberFormat="1" applyFont="1" applyAlignment="1">
      <alignment horizontal="right" vertical="center" wrapText="1"/>
    </xf>
    <xf numFmtId="0" fontId="5" fillId="0" borderId="9"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3" fontId="6" fillId="0" borderId="1" xfId="0" applyNumberFormat="1" applyFont="1" applyBorder="1" applyAlignment="1">
      <alignment horizontal="center"/>
    </xf>
    <xf numFmtId="0" fontId="5" fillId="0" borderId="0" xfId="0" applyFont="1" applyAlignment="1">
      <alignment horizontal="left" vertical="top" wrapText="1"/>
    </xf>
    <xf numFmtId="0" fontId="5" fillId="0" borderId="4" xfId="0" applyFont="1" applyBorder="1" applyAlignment="1">
      <alignment vertical="center" wrapText="1"/>
    </xf>
    <xf numFmtId="4" fontId="11" fillId="0" borderId="1" xfId="1" applyNumberFormat="1" applyFont="1" applyFill="1" applyBorder="1" applyAlignment="1">
      <alignment horizontal="center" vertical="center" wrapText="1"/>
    </xf>
    <xf numFmtId="0" fontId="5" fillId="0" borderId="0" xfId="0" applyFont="1" applyAlignment="1">
      <alignment vertical="top" wrapText="1"/>
    </xf>
    <xf numFmtId="9" fontId="5" fillId="0" borderId="0" xfId="2" applyFont="1"/>
    <xf numFmtId="165" fontId="5" fillId="0" borderId="0" xfId="0" applyNumberFormat="1" applyFont="1"/>
    <xf numFmtId="3" fontId="5" fillId="0" borderId="0" xfId="0" applyNumberFormat="1" applyFont="1" applyAlignment="1">
      <alignment horizontal="left"/>
    </xf>
    <xf numFmtId="0" fontId="11" fillId="0" borderId="0" xfId="0" applyFont="1" applyAlignment="1">
      <alignment horizontal="left" vertical="center" wrapText="1"/>
    </xf>
    <xf numFmtId="164" fontId="11" fillId="0" borderId="0" xfId="1" applyNumberFormat="1" applyFont="1" applyBorder="1" applyAlignment="1">
      <alignment horizontal="left" vertical="center" wrapText="1"/>
    </xf>
    <xf numFmtId="167" fontId="5" fillId="0" borderId="0" xfId="2" applyNumberFormat="1" applyFont="1" applyAlignment="1">
      <alignment horizontal="left"/>
    </xf>
    <xf numFmtId="1" fontId="5" fillId="0" borderId="0" xfId="2" applyNumberFormat="1" applyFont="1" applyAlignment="1">
      <alignment horizontal="left"/>
    </xf>
    <xf numFmtId="9" fontId="5" fillId="0" borderId="0" xfId="2" applyFont="1" applyAlignment="1">
      <alignment horizontal="left"/>
    </xf>
    <xf numFmtId="1" fontId="5" fillId="0" borderId="0" xfId="0" applyNumberFormat="1" applyFont="1" applyAlignment="1">
      <alignment horizontal="left"/>
    </xf>
    <xf numFmtId="0" fontId="8" fillId="2" borderId="11" xfId="0" applyFont="1" applyFill="1" applyBorder="1" applyAlignment="1">
      <alignment horizontal="center" vertical="center" wrapText="1"/>
    </xf>
    <xf numFmtId="0" fontId="13" fillId="2" borderId="0" xfId="0" applyFont="1" applyFill="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xf numFmtId="0" fontId="15" fillId="0" borderId="0" xfId="0" applyFont="1" applyAlignment="1">
      <alignment wrapText="1"/>
    </xf>
    <xf numFmtId="9" fontId="5" fillId="0" borderId="0" xfId="0" applyNumberFormat="1" applyFont="1" applyAlignment="1">
      <alignment horizontal="center" vertical="center" wrapText="1"/>
    </xf>
    <xf numFmtId="0" fontId="5" fillId="0" borderId="2" xfId="0" applyFont="1" applyBorder="1" applyAlignment="1">
      <alignment horizontal="center" vertical="center" wrapText="1"/>
    </xf>
    <xf numFmtId="9" fontId="5" fillId="0" borderId="1" xfId="2" applyFont="1" applyBorder="1" applyAlignment="1">
      <alignment horizontal="center" vertical="center" wrapText="1"/>
    </xf>
    <xf numFmtId="9" fontId="5" fillId="0" borderId="4" xfId="2" applyFont="1" applyBorder="1" applyAlignment="1">
      <alignment horizontal="center" vertical="center" wrapText="1"/>
    </xf>
    <xf numFmtId="9" fontId="5" fillId="0" borderId="9" xfId="2" applyFont="1" applyFill="1" applyBorder="1" applyAlignment="1">
      <alignment horizontal="center" vertical="center" wrapText="1"/>
    </xf>
    <xf numFmtId="9" fontId="5" fillId="0" borderId="9" xfId="2" applyFont="1" applyBorder="1" applyAlignment="1">
      <alignment horizontal="center" vertical="center" wrapText="1"/>
    </xf>
    <xf numFmtId="9" fontId="5" fillId="0" borderId="1" xfId="2" applyFont="1" applyFill="1" applyBorder="1" applyAlignment="1">
      <alignment horizontal="center" vertical="center" wrapText="1"/>
    </xf>
    <xf numFmtId="0" fontId="8" fillId="2" borderId="6" xfId="0" applyFont="1" applyFill="1" applyBorder="1" applyAlignment="1">
      <alignment horizontal="centerContinuous" vertical="center" wrapText="1"/>
    </xf>
    <xf numFmtId="0" fontId="8" fillId="2" borderId="7" xfId="0" applyFont="1" applyFill="1" applyBorder="1" applyAlignment="1">
      <alignment horizontal="centerContinuous" vertical="center" wrapText="1"/>
    </xf>
    <xf numFmtId="9" fontId="5" fillId="0" borderId="1" xfId="0" applyNumberFormat="1" applyFont="1" applyBorder="1" applyAlignment="1">
      <alignment horizontal="center"/>
    </xf>
    <xf numFmtId="9" fontId="5" fillId="0" borderId="4" xfId="2" applyFont="1" applyFill="1" applyBorder="1" applyAlignment="1">
      <alignment horizontal="center" vertical="center" wrapText="1"/>
    </xf>
    <xf numFmtId="0" fontId="5" fillId="4" borderId="1" xfId="0" applyFont="1" applyFill="1" applyBorder="1" applyAlignment="1">
      <alignment vertical="center" wrapText="1"/>
    </xf>
    <xf numFmtId="0" fontId="5" fillId="5" borderId="0" xfId="0" applyFont="1" applyFill="1"/>
    <xf numFmtId="0" fontId="5" fillId="0" borderId="1" xfId="0" applyFont="1" applyBorder="1" applyAlignment="1">
      <alignment horizontal="center"/>
    </xf>
    <xf numFmtId="3" fontId="11" fillId="0" borderId="0" xfId="0" applyNumberFormat="1" applyFont="1" applyAlignment="1">
      <alignment horizontal="center" vertical="center" wrapText="1"/>
    </xf>
    <xf numFmtId="9" fontId="11" fillId="0" borderId="0" xfId="2" applyFont="1" applyBorder="1" applyAlignment="1">
      <alignment horizontal="center" vertical="center" wrapText="1"/>
    </xf>
    <xf numFmtId="9" fontId="6" fillId="0" borderId="1" xfId="0" applyNumberFormat="1" applyFont="1" applyBorder="1" applyAlignment="1">
      <alignment horizontal="center"/>
    </xf>
    <xf numFmtId="9" fontId="5" fillId="0" borderId="1" xfId="2" applyFont="1" applyFill="1" applyBorder="1" applyAlignment="1">
      <alignment horizontal="center"/>
    </xf>
    <xf numFmtId="3" fontId="5" fillId="4" borderId="1" xfId="0" applyNumberFormat="1"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49" fontId="9" fillId="0" borderId="0" xfId="0" applyNumberFormat="1" applyFont="1" applyAlignment="1">
      <alignment vertical="top"/>
    </xf>
    <xf numFmtId="49" fontId="5" fillId="0" borderId="0" xfId="0" applyNumberFormat="1" applyFont="1"/>
    <xf numFmtId="49" fontId="5" fillId="0" borderId="0" xfId="0" applyNumberFormat="1" applyFont="1" applyAlignment="1">
      <alignment vertical="top"/>
    </xf>
    <xf numFmtId="0" fontId="5" fillId="0" borderId="0" xfId="0" applyFont="1" applyAlignment="1">
      <alignment vertical="top"/>
    </xf>
    <xf numFmtId="0" fontId="16" fillId="0" borderId="0" xfId="0" applyFont="1"/>
    <xf numFmtId="3" fontId="5" fillId="0" borderId="1" xfId="1" applyNumberFormat="1" applyFont="1" applyFill="1" applyBorder="1" applyAlignment="1">
      <alignment horizontal="center" vertical="center" wrapText="1"/>
    </xf>
    <xf numFmtId="3" fontId="7" fillId="0" borderId="1" xfId="1" applyNumberFormat="1" applyFont="1" applyFill="1" applyBorder="1" applyAlignment="1">
      <alignment horizontal="center" vertical="center" wrapText="1"/>
    </xf>
    <xf numFmtId="0" fontId="5" fillId="0" borderId="14" xfId="0" applyFont="1" applyBorder="1" applyAlignment="1">
      <alignment vertical="center" wrapText="1"/>
    </xf>
    <xf numFmtId="3" fontId="11" fillId="4" borderId="9" xfId="1" applyNumberFormat="1" applyFont="1" applyFill="1" applyBorder="1" applyAlignment="1">
      <alignment horizontal="center" vertical="center" wrapText="1"/>
    </xf>
    <xf numFmtId="0" fontId="6"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center"/>
    </xf>
    <xf numFmtId="0" fontId="11" fillId="0" borderId="9" xfId="0" applyFont="1" applyBorder="1" applyAlignment="1">
      <alignment horizontal="center" vertical="center" wrapText="1"/>
    </xf>
    <xf numFmtId="3" fontId="7" fillId="0" borderId="1" xfId="0" applyNumberFormat="1" applyFont="1" applyBorder="1" applyAlignment="1">
      <alignment horizontal="center" vertical="top" wrapText="1"/>
    </xf>
    <xf numFmtId="3" fontId="7" fillId="0" borderId="9" xfId="0" applyNumberFormat="1" applyFont="1" applyBorder="1" applyAlignment="1">
      <alignment horizontal="center" vertical="top" wrapText="1"/>
    </xf>
    <xf numFmtId="3" fontId="8" fillId="0" borderId="15" xfId="0" applyNumberFormat="1" applyFont="1" applyBorder="1" applyAlignment="1">
      <alignment horizontal="center" vertical="center" wrapText="1"/>
    </xf>
    <xf numFmtId="6" fontId="7" fillId="0" borderId="1" xfId="0" applyNumberFormat="1" applyFont="1" applyBorder="1" applyAlignment="1">
      <alignment horizontal="center" vertical="top" wrapText="1"/>
    </xf>
    <xf numFmtId="9" fontId="7" fillId="0" borderId="1" xfId="0" applyNumberFormat="1" applyFont="1" applyBorder="1" applyAlignment="1">
      <alignment horizontal="center" vertical="top" wrapText="1"/>
    </xf>
    <xf numFmtId="0" fontId="7" fillId="0" borderId="1" xfId="0" applyFont="1" applyBorder="1" applyAlignment="1">
      <alignment horizontal="left" vertical="top" wrapText="1"/>
    </xf>
    <xf numFmtId="0" fontId="5" fillId="0" borderId="15" xfId="0" applyFont="1" applyBorder="1" applyAlignment="1">
      <alignment vertical="top" wrapText="1"/>
    </xf>
    <xf numFmtId="0" fontId="5" fillId="0" borderId="4" xfId="0" applyFont="1" applyBorder="1" applyAlignment="1">
      <alignment vertical="top" wrapText="1"/>
    </xf>
    <xf numFmtId="3" fontId="11" fillId="0" borderId="4" xfId="1" applyNumberFormat="1" applyFont="1" applyBorder="1" applyAlignment="1">
      <alignment horizontal="center" vertical="center" wrapText="1"/>
    </xf>
    <xf numFmtId="3" fontId="11" fillId="0" borderId="15" xfId="1" applyNumberFormat="1" applyFont="1" applyFill="1" applyBorder="1" applyAlignment="1">
      <alignment horizontal="center" vertical="center" wrapText="1"/>
    </xf>
    <xf numFmtId="0" fontId="5" fillId="2" borderId="1" xfId="0" applyFont="1" applyFill="1" applyBorder="1" applyAlignment="1">
      <alignment horizontal="center"/>
    </xf>
    <xf numFmtId="0" fontId="5" fillId="0" borderId="1" xfId="0" quotePrefix="1" applyFont="1" applyBorder="1"/>
    <xf numFmtId="2" fontId="5" fillId="2" borderId="1" xfId="0" applyNumberFormat="1" applyFont="1" applyFill="1" applyBorder="1" applyAlignment="1">
      <alignment horizontal="center"/>
    </xf>
    <xf numFmtId="0" fontId="5" fillId="0" borderId="5" xfId="0" quotePrefix="1" applyFont="1" applyBorder="1"/>
    <xf numFmtId="0" fontId="5" fillId="0" borderId="5" xfId="0" applyFont="1" applyBorder="1" applyAlignment="1">
      <alignment horizontal="center"/>
    </xf>
    <xf numFmtId="0" fontId="11" fillId="0" borderId="9" xfId="0" applyFont="1" applyBorder="1" applyAlignment="1">
      <alignment horizontal="center"/>
    </xf>
    <xf numFmtId="0" fontId="8" fillId="0" borderId="1" xfId="0" applyFont="1" applyBorder="1"/>
    <xf numFmtId="0" fontId="7" fillId="0" borderId="1" xfId="0" applyFont="1" applyBorder="1"/>
    <xf numFmtId="3" fontId="7" fillId="0" borderId="1" xfId="1" applyNumberFormat="1" applyFont="1" applyFill="1" applyBorder="1" applyAlignment="1">
      <alignment horizontal="center"/>
    </xf>
    <xf numFmtId="37" fontId="7" fillId="3" borderId="1" xfId="1" applyNumberFormat="1" applyFont="1" applyFill="1" applyBorder="1" applyAlignment="1">
      <alignment horizontal="center"/>
    </xf>
    <xf numFmtId="0" fontId="8" fillId="0" borderId="1" xfId="0" applyFont="1" applyBorder="1" applyAlignment="1">
      <alignment wrapText="1"/>
    </xf>
    <xf numFmtId="0" fontId="5" fillId="0" borderId="1" xfId="0" applyFont="1" applyBorder="1" applyAlignment="1">
      <alignment horizontal="left"/>
    </xf>
    <xf numFmtId="0" fontId="7" fillId="0" borderId="9" xfId="0" applyFont="1" applyBorder="1"/>
    <xf numFmtId="3" fontId="7" fillId="0" borderId="9" xfId="1" applyNumberFormat="1" applyFont="1" applyFill="1" applyBorder="1" applyAlignment="1">
      <alignment horizontal="center"/>
    </xf>
    <xf numFmtId="37" fontId="7" fillId="3" borderId="9" xfId="1" applyNumberFormat="1" applyFont="1" applyFill="1" applyBorder="1" applyAlignment="1">
      <alignment horizontal="center"/>
    </xf>
    <xf numFmtId="3" fontId="7" fillId="0" borderId="15" xfId="1" applyNumberFormat="1" applyFont="1" applyFill="1" applyBorder="1" applyAlignment="1">
      <alignment horizontal="center"/>
    </xf>
    <xf numFmtId="37" fontId="8" fillId="3" borderId="15" xfId="1" applyNumberFormat="1" applyFont="1" applyFill="1" applyBorder="1" applyAlignment="1">
      <alignment horizontal="center"/>
    </xf>
    <xf numFmtId="0" fontId="5" fillId="2" borderId="7" xfId="0" applyFont="1" applyFill="1" applyBorder="1" applyAlignment="1">
      <alignment horizontal="center" vertical="center"/>
    </xf>
    <xf numFmtId="3" fontId="6" fillId="2" borderId="7" xfId="0" applyNumberFormat="1" applyFont="1" applyFill="1" applyBorder="1" applyAlignment="1">
      <alignment horizontal="center" vertical="center"/>
    </xf>
    <xf numFmtId="0" fontId="5" fillId="2" borderId="7" xfId="0" applyFont="1" applyFill="1" applyBorder="1" applyAlignment="1">
      <alignment horizontal="center" vertical="center" wrapText="1"/>
    </xf>
    <xf numFmtId="0" fontId="8" fillId="2" borderId="6" xfId="0" applyFont="1" applyFill="1" applyBorder="1" applyAlignment="1">
      <alignment vertical="center" wrapText="1"/>
    </xf>
    <xf numFmtId="0" fontId="5" fillId="0" borderId="15" xfId="0" applyFont="1" applyBorder="1" applyAlignment="1">
      <alignment horizontal="left"/>
    </xf>
    <xf numFmtId="0" fontId="8" fillId="2" borderId="7" xfId="0" applyFont="1" applyFill="1" applyBorder="1"/>
    <xf numFmtId="0" fontId="5" fillId="2" borderId="0" xfId="0" applyFont="1" applyFill="1" applyAlignment="1">
      <alignment horizontal="center"/>
    </xf>
    <xf numFmtId="0" fontId="7" fillId="0" borderId="16" xfId="0" applyFont="1" applyBorder="1" applyAlignment="1">
      <alignment horizontal="center"/>
    </xf>
    <xf numFmtId="0" fontId="7" fillId="2" borderId="7" xfId="0" applyFont="1" applyFill="1" applyBorder="1" applyAlignment="1">
      <alignment horizontal="center"/>
    </xf>
    <xf numFmtId="0" fontId="8" fillId="0" borderId="1" xfId="0" applyFont="1" applyBorder="1" applyAlignment="1">
      <alignment horizontal="center"/>
    </xf>
    <xf numFmtId="0" fontId="8" fillId="3" borderId="1" xfId="0" applyFont="1" applyFill="1" applyBorder="1" applyAlignment="1">
      <alignment horizontal="center"/>
    </xf>
    <xf numFmtId="0" fontId="5" fillId="0" borderId="4" xfId="0" applyFont="1" applyBorder="1" applyAlignment="1">
      <alignment horizontal="left" vertical="center" wrapText="1"/>
    </xf>
    <xf numFmtId="0" fontId="5" fillId="0" borderId="9" xfId="0" applyFont="1" applyBorder="1" applyAlignment="1">
      <alignment horizontal="center"/>
    </xf>
    <xf numFmtId="3" fontId="5" fillId="0" borderId="15" xfId="1" applyNumberFormat="1" applyFont="1" applyFill="1" applyBorder="1" applyAlignment="1">
      <alignment horizontal="center" vertical="center" wrapText="1"/>
    </xf>
    <xf numFmtId="9" fontId="5" fillId="0" borderId="15" xfId="2" applyFont="1" applyBorder="1" applyAlignment="1">
      <alignment horizontal="center" vertical="center" wrapText="1"/>
    </xf>
    <xf numFmtId="0" fontId="5" fillId="5" borderId="1" xfId="0" applyFont="1" applyFill="1" applyBorder="1" applyAlignment="1">
      <alignment vertical="center" wrapText="1"/>
    </xf>
    <xf numFmtId="9" fontId="5" fillId="5" borderId="15" xfId="2" applyFont="1" applyFill="1" applyBorder="1" applyAlignment="1">
      <alignment horizontal="center" vertical="center" wrapText="1"/>
    </xf>
    <xf numFmtId="3" fontId="5" fillId="0" borderId="15" xfId="0" applyNumberFormat="1" applyFont="1" applyBorder="1" applyAlignment="1">
      <alignment horizontal="center" vertical="center" wrapText="1"/>
    </xf>
    <xf numFmtId="9" fontId="5" fillId="0" borderId="15" xfId="2" applyFont="1" applyFill="1" applyBorder="1" applyAlignment="1">
      <alignment horizontal="center" vertical="center" wrapText="1"/>
    </xf>
    <xf numFmtId="0" fontId="7" fillId="0" borderId="15" xfId="0" applyFont="1" applyBorder="1"/>
    <xf numFmtId="0" fontId="7" fillId="0" borderId="0" xfId="0" applyFont="1" applyAlignment="1">
      <alignment vertical="center" wrapText="1"/>
    </xf>
    <xf numFmtId="0" fontId="6"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1" fontId="5" fillId="2" borderId="1" xfId="0" applyNumberFormat="1" applyFont="1" applyFill="1" applyBorder="1" applyAlignment="1">
      <alignment horizontal="center"/>
    </xf>
    <xf numFmtId="2" fontId="5" fillId="0" borderId="1" xfId="0" applyNumberFormat="1" applyFont="1" applyBorder="1" applyAlignment="1">
      <alignment horizontal="center"/>
    </xf>
    <xf numFmtId="3" fontId="11" fillId="0" borderId="9" xfId="1" applyNumberFormat="1" applyFont="1" applyFill="1" applyBorder="1" applyAlignment="1">
      <alignment horizontal="center" vertical="center" wrapText="1"/>
    </xf>
    <xf numFmtId="3" fontId="11" fillId="0" borderId="4" xfId="1" applyNumberFormat="1" applyFont="1" applyFill="1" applyBorder="1" applyAlignment="1">
      <alignment horizontal="center" vertical="center" wrapText="1"/>
    </xf>
    <xf numFmtId="0" fontId="5" fillId="0" borderId="2" xfId="0" applyFont="1" applyBorder="1" applyAlignment="1">
      <alignment vertical="center" wrapText="1"/>
    </xf>
    <xf numFmtId="0" fontId="5" fillId="0" borderId="6" xfId="0" applyFont="1" applyBorder="1" applyAlignment="1">
      <alignment vertical="center" wrapText="1"/>
    </xf>
    <xf numFmtId="3" fontId="11" fillId="0" borderId="15" xfId="0" applyNumberFormat="1" applyFont="1" applyBorder="1" applyAlignment="1">
      <alignment horizontal="center" vertical="center" wrapText="1"/>
    </xf>
    <xf numFmtId="0" fontId="2" fillId="0" borderId="0" xfId="0" applyFont="1" applyAlignment="1">
      <alignment vertical="top" wrapText="1"/>
    </xf>
    <xf numFmtId="3" fontId="2" fillId="0" borderId="0" xfId="0" applyNumberFormat="1" applyFont="1" applyAlignment="1">
      <alignment horizontal="right" vertical="top" wrapText="1"/>
    </xf>
    <xf numFmtId="0" fontId="2" fillId="0" borderId="0" xfId="0" applyFont="1" applyAlignment="1">
      <alignment horizontal="right" vertical="top" wrapText="1"/>
    </xf>
    <xf numFmtId="3" fontId="3" fillId="0" borderId="0" xfId="0" applyNumberFormat="1" applyFont="1" applyAlignment="1">
      <alignment horizontal="right" vertical="top" wrapText="1"/>
    </xf>
    <xf numFmtId="0" fontId="5" fillId="0" borderId="7" xfId="0" applyFont="1" applyBorder="1"/>
    <xf numFmtId="0" fontId="5" fillId="0" borderId="8" xfId="0" applyFont="1" applyBorder="1" applyAlignment="1">
      <alignment vertical="center" wrapText="1"/>
    </xf>
    <xf numFmtId="0" fontId="5" fillId="0" borderId="1" xfId="0" applyFont="1" applyBorder="1" applyAlignment="1">
      <alignment vertical="center"/>
    </xf>
    <xf numFmtId="3" fontId="5" fillId="0" borderId="9" xfId="0" applyNumberFormat="1" applyFont="1" applyBorder="1" applyAlignment="1">
      <alignment horizontal="center" vertical="center" wrapText="1"/>
    </xf>
    <xf numFmtId="0" fontId="5" fillId="0" borderId="9" xfId="0" applyFont="1" applyBorder="1" applyAlignment="1">
      <alignment vertical="center"/>
    </xf>
    <xf numFmtId="0" fontId="5" fillId="0" borderId="1" xfId="0" applyFont="1" applyBorder="1" applyAlignment="1">
      <alignment vertical="top"/>
    </xf>
    <xf numFmtId="0" fontId="0" fillId="0" borderId="1" xfId="0" applyBorder="1"/>
    <xf numFmtId="3" fontId="5" fillId="0" borderId="4" xfId="0" applyNumberFormat="1" applyFont="1" applyBorder="1" applyAlignment="1">
      <alignment horizontal="center" vertical="center" wrapText="1"/>
    </xf>
    <xf numFmtId="0" fontId="5" fillId="0" borderId="7" xfId="0" applyFont="1" applyBorder="1" applyAlignment="1">
      <alignment vertical="center"/>
    </xf>
    <xf numFmtId="0" fontId="0" fillId="0" borderId="7" xfId="0" applyBorder="1"/>
    <xf numFmtId="0" fontId="9" fillId="0" borderId="1" xfId="0" applyFont="1" applyBorder="1" applyAlignment="1">
      <alignment horizontal="center" vertical="center"/>
    </xf>
    <xf numFmtId="0" fontId="8" fillId="0" borderId="0" xfId="0" applyFont="1"/>
    <xf numFmtId="9" fontId="5"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0" fontId="5" fillId="0" borderId="13" xfId="0" applyFont="1" applyBorder="1" applyAlignment="1">
      <alignment horizontal="center"/>
    </xf>
    <xf numFmtId="0" fontId="7" fillId="0" borderId="0" xfId="0" applyFont="1" applyAlignment="1">
      <alignment wrapText="1"/>
    </xf>
    <xf numFmtId="49" fontId="7" fillId="0" borderId="0" xfId="0" applyNumberFormat="1" applyFont="1" applyAlignment="1">
      <alignment vertical="top"/>
    </xf>
    <xf numFmtId="0" fontId="5" fillId="0" borderId="0" xfId="0" applyFont="1" applyAlignment="1">
      <alignment horizontal="right"/>
    </xf>
    <xf numFmtId="0" fontId="6" fillId="0" borderId="0" xfId="0" applyFont="1" applyAlignment="1">
      <alignment vertical="top"/>
    </xf>
    <xf numFmtId="9" fontId="5" fillId="0" borderId="0" xfId="2" applyFont="1" applyAlignment="1">
      <alignment horizontal="right" vertical="center" wrapText="1"/>
    </xf>
    <xf numFmtId="49" fontId="5" fillId="0" borderId="0" xfId="0" applyNumberFormat="1" applyFont="1" applyAlignment="1">
      <alignment vertical="top" wrapText="1"/>
    </xf>
    <xf numFmtId="0" fontId="5" fillId="0" borderId="0" xfId="0" applyFon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6" fillId="2" borderId="2"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6" xfId="0" applyFont="1" applyFill="1" applyBorder="1" applyAlignment="1">
      <alignment horizontal="center"/>
    </xf>
    <xf numFmtId="0" fontId="8" fillId="2" borderId="7" xfId="0" applyFont="1" applyFill="1" applyBorder="1" applyAlignment="1">
      <alignment horizontal="center"/>
    </xf>
    <xf numFmtId="0" fontId="8" fillId="2" borderId="6" xfId="0" applyFont="1" applyFill="1" applyBorder="1" applyAlignment="1">
      <alignment horizontal="center" wrapText="1"/>
    </xf>
    <xf numFmtId="0" fontId="8" fillId="2" borderId="7" xfId="0" applyFont="1" applyFill="1" applyBorder="1" applyAlignment="1">
      <alignment horizont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2" borderId="7" xfId="0" applyFont="1" applyFill="1" applyBorder="1" applyAlignment="1">
      <alignment horizont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10" xfId="0" applyFont="1" applyFill="1" applyBorder="1" applyAlignment="1">
      <alignment horizontal="center"/>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5" fillId="2" borderId="9" xfId="0" applyFont="1" applyFill="1" applyBorder="1" applyAlignment="1">
      <alignment horizontal="center"/>
    </xf>
    <xf numFmtId="0" fontId="5" fillId="2" borderId="6" xfId="0" applyFont="1" applyFill="1" applyBorder="1" applyAlignment="1">
      <alignment horizontal="center"/>
    </xf>
    <xf numFmtId="166" fontId="11" fillId="2" borderId="6" xfId="0" applyNumberFormat="1" applyFont="1" applyFill="1" applyBorder="1" applyAlignment="1">
      <alignment horizontal="center"/>
    </xf>
    <xf numFmtId="166" fontId="11" fillId="2" borderId="7" xfId="0" applyNumberFormat="1" applyFont="1" applyFill="1" applyBorder="1" applyAlignment="1">
      <alignment horizontal="center"/>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11" fillId="2" borderId="6" xfId="0" applyFont="1" applyFill="1" applyBorder="1" applyAlignment="1">
      <alignment horizontal="center"/>
    </xf>
    <xf numFmtId="0" fontId="11" fillId="0" borderId="1" xfId="0" applyFont="1" applyBorder="1" applyAlignment="1">
      <alignment horizontal="center" vertical="center" wrapText="1"/>
    </xf>
    <xf numFmtId="0" fontId="5" fillId="0" borderId="0" xfId="0" applyFont="1" applyAlignment="1">
      <alignment horizontal="center"/>
    </xf>
    <xf numFmtId="0" fontId="5" fillId="0" borderId="12" xfId="0" applyFont="1" applyBorder="1" applyAlignment="1">
      <alignment horizontal="center"/>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top" wrapText="1"/>
    </xf>
    <xf numFmtId="0" fontId="8" fillId="2" borderId="7" xfId="0" applyFont="1" applyFill="1" applyBorder="1" applyAlignment="1">
      <alignment horizontal="center"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2690759</xdr:colOff>
      <xdr:row>20</xdr:row>
      <xdr:rowOff>12412</xdr:rowOff>
    </xdr:from>
    <xdr:to>
      <xdr:col>3</xdr:col>
      <xdr:colOff>2798735</xdr:colOff>
      <xdr:row>20</xdr:row>
      <xdr:rowOff>189772</xdr:rowOff>
    </xdr:to>
    <xdr:pic>
      <xdr:nvPicPr>
        <xdr:cNvPr id="2" name="Picture 1">
          <a:extLst>
            <a:ext uri="{FF2B5EF4-FFF2-40B4-BE49-F238E27FC236}">
              <a16:creationId xmlns:a16="http://schemas.microsoft.com/office/drawing/2014/main" id="{D187BF61-CEBD-4330-8D62-46379669B4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2759" y="4076412"/>
          <a:ext cx="107976" cy="177360"/>
        </a:xfrm>
        <a:prstGeom prst="rect">
          <a:avLst/>
        </a:prstGeom>
      </xdr:spPr>
    </xdr:pic>
    <xdr:clientData/>
  </xdr:twoCellAnchor>
  <xdr:twoCellAnchor editAs="oneCell">
    <xdr:from>
      <xdr:col>3</xdr:col>
      <xdr:colOff>1303380</xdr:colOff>
      <xdr:row>29</xdr:row>
      <xdr:rowOff>7206</xdr:rowOff>
    </xdr:from>
    <xdr:to>
      <xdr:col>3</xdr:col>
      <xdr:colOff>1402564</xdr:colOff>
      <xdr:row>29</xdr:row>
      <xdr:rowOff>170396</xdr:rowOff>
    </xdr:to>
    <xdr:pic>
      <xdr:nvPicPr>
        <xdr:cNvPr id="3" name="Picture 2">
          <a:extLst>
            <a:ext uri="{FF2B5EF4-FFF2-40B4-BE49-F238E27FC236}">
              <a16:creationId xmlns:a16="http://schemas.microsoft.com/office/drawing/2014/main" id="{1EDB4890-4BA5-4C6F-98B3-088910E36B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05380" y="6198456"/>
          <a:ext cx="99184" cy="163190"/>
        </a:xfrm>
        <a:prstGeom prst="rect">
          <a:avLst/>
        </a:prstGeom>
      </xdr:spPr>
    </xdr:pic>
    <xdr:clientData/>
  </xdr:twoCellAnchor>
  <xdr:twoCellAnchor editAs="oneCell">
    <xdr:from>
      <xdr:col>3</xdr:col>
      <xdr:colOff>1812322</xdr:colOff>
      <xdr:row>10</xdr:row>
      <xdr:rowOff>8650</xdr:rowOff>
    </xdr:from>
    <xdr:to>
      <xdr:col>3</xdr:col>
      <xdr:colOff>1920298</xdr:colOff>
      <xdr:row>10</xdr:row>
      <xdr:rowOff>186011</xdr:rowOff>
    </xdr:to>
    <xdr:pic>
      <xdr:nvPicPr>
        <xdr:cNvPr id="4" name="Picture 3">
          <a:extLst>
            <a:ext uri="{FF2B5EF4-FFF2-40B4-BE49-F238E27FC236}">
              <a16:creationId xmlns:a16="http://schemas.microsoft.com/office/drawing/2014/main" id="{4D7D0387-72A3-4C7E-AF19-13F6CD81DE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10353" y="2163681"/>
          <a:ext cx="107976" cy="177361"/>
        </a:xfrm>
        <a:prstGeom prst="rect">
          <a:avLst/>
        </a:prstGeom>
      </xdr:spPr>
    </xdr:pic>
    <xdr:clientData/>
  </xdr:twoCellAnchor>
  <xdr:twoCellAnchor editAs="oneCell">
    <xdr:from>
      <xdr:col>3</xdr:col>
      <xdr:colOff>1788480</xdr:colOff>
      <xdr:row>11</xdr:row>
      <xdr:rowOff>3623</xdr:rowOff>
    </xdr:from>
    <xdr:to>
      <xdr:col>3</xdr:col>
      <xdr:colOff>1896456</xdr:colOff>
      <xdr:row>11</xdr:row>
      <xdr:rowOff>184315</xdr:rowOff>
    </xdr:to>
    <xdr:pic>
      <xdr:nvPicPr>
        <xdr:cNvPr id="5" name="Picture 4">
          <a:extLst>
            <a:ext uri="{FF2B5EF4-FFF2-40B4-BE49-F238E27FC236}">
              <a16:creationId xmlns:a16="http://schemas.microsoft.com/office/drawing/2014/main" id="{AF57A8AA-5AA6-443C-BC66-8D5C71904D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6511" y="2349154"/>
          <a:ext cx="107976" cy="180692"/>
        </a:xfrm>
        <a:prstGeom prst="rect">
          <a:avLst/>
        </a:prstGeom>
      </xdr:spPr>
    </xdr:pic>
    <xdr:clientData/>
  </xdr:twoCellAnchor>
  <xdr:twoCellAnchor editAs="oneCell">
    <xdr:from>
      <xdr:col>3</xdr:col>
      <xdr:colOff>2923157</xdr:colOff>
      <xdr:row>5</xdr:row>
      <xdr:rowOff>14064</xdr:rowOff>
    </xdr:from>
    <xdr:to>
      <xdr:col>3</xdr:col>
      <xdr:colOff>3031133</xdr:colOff>
      <xdr:row>6</xdr:row>
      <xdr:rowOff>4256</xdr:rowOff>
    </xdr:to>
    <xdr:pic>
      <xdr:nvPicPr>
        <xdr:cNvPr id="6" name="Picture 5">
          <a:extLst>
            <a:ext uri="{FF2B5EF4-FFF2-40B4-BE49-F238E27FC236}">
              <a16:creationId xmlns:a16="http://schemas.microsoft.com/office/drawing/2014/main" id="{A061BDA0-DD45-4C73-BB46-1D5B9738AB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1188" y="1085627"/>
          <a:ext cx="107976" cy="180692"/>
        </a:xfrm>
        <a:prstGeom prst="rect">
          <a:avLst/>
        </a:prstGeom>
      </xdr:spPr>
    </xdr:pic>
    <xdr:clientData/>
  </xdr:twoCellAnchor>
  <xdr:twoCellAnchor editAs="oneCell">
    <xdr:from>
      <xdr:col>3</xdr:col>
      <xdr:colOff>972528</xdr:colOff>
      <xdr:row>6</xdr:row>
      <xdr:rowOff>152727</xdr:rowOff>
    </xdr:from>
    <xdr:to>
      <xdr:col>3</xdr:col>
      <xdr:colOff>1080504</xdr:colOff>
      <xdr:row>7</xdr:row>
      <xdr:rowOff>5289</xdr:rowOff>
    </xdr:to>
    <xdr:pic>
      <xdr:nvPicPr>
        <xdr:cNvPr id="7" name="Picture 6">
          <a:extLst>
            <a:ext uri="{FF2B5EF4-FFF2-40B4-BE49-F238E27FC236}">
              <a16:creationId xmlns:a16="http://schemas.microsoft.com/office/drawing/2014/main" id="{7D6D880A-EDCA-495F-B0A1-1FB6A937E0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4528" y="1412144"/>
          <a:ext cx="107976" cy="174030"/>
        </a:xfrm>
        <a:prstGeom prst="rect">
          <a:avLst/>
        </a:prstGeom>
      </xdr:spPr>
    </xdr:pic>
    <xdr:clientData/>
  </xdr:twoCellAnchor>
  <xdr:twoCellAnchor editAs="oneCell">
    <xdr:from>
      <xdr:col>3</xdr:col>
      <xdr:colOff>2580544</xdr:colOff>
      <xdr:row>8</xdr:row>
      <xdr:rowOff>187081</xdr:rowOff>
    </xdr:from>
    <xdr:to>
      <xdr:col>3</xdr:col>
      <xdr:colOff>2688520</xdr:colOff>
      <xdr:row>9</xdr:row>
      <xdr:rowOff>177271</xdr:rowOff>
    </xdr:to>
    <xdr:pic>
      <xdr:nvPicPr>
        <xdr:cNvPr id="8" name="Picture 7">
          <a:extLst>
            <a:ext uri="{FF2B5EF4-FFF2-40B4-BE49-F238E27FC236}">
              <a16:creationId xmlns:a16="http://schemas.microsoft.com/office/drawing/2014/main" id="{7D014E78-F54D-4AF6-AABD-848FC7527A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2544" y="1965081"/>
          <a:ext cx="107976" cy="180690"/>
        </a:xfrm>
        <a:prstGeom prst="rect">
          <a:avLst/>
        </a:prstGeom>
      </xdr:spPr>
    </xdr:pic>
    <xdr:clientData/>
  </xdr:twoCellAnchor>
  <xdr:twoCellAnchor editAs="oneCell">
    <xdr:from>
      <xdr:col>3</xdr:col>
      <xdr:colOff>2756419</xdr:colOff>
      <xdr:row>31</xdr:row>
      <xdr:rowOff>5074</xdr:rowOff>
    </xdr:from>
    <xdr:to>
      <xdr:col>3</xdr:col>
      <xdr:colOff>2855603</xdr:colOff>
      <xdr:row>31</xdr:row>
      <xdr:rowOff>168265</xdr:rowOff>
    </xdr:to>
    <xdr:pic>
      <xdr:nvPicPr>
        <xdr:cNvPr id="9" name="Picture 8">
          <a:extLst>
            <a:ext uri="{FF2B5EF4-FFF2-40B4-BE49-F238E27FC236}">
              <a16:creationId xmlns:a16="http://schemas.microsoft.com/office/drawing/2014/main" id="{835FFC34-6D39-4164-BD22-CA9B266E6F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58419" y="6577324"/>
          <a:ext cx="99184" cy="16319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235D7-A912-4FDC-8327-CD562CE9AD2F}">
  <dimension ref="A1:M19"/>
  <sheetViews>
    <sheetView showGridLines="0" zoomScaleNormal="100" workbookViewId="0"/>
  </sheetViews>
  <sheetFormatPr defaultColWidth="8.7109375" defaultRowHeight="12.75"/>
  <cols>
    <col min="1" max="9" width="8.7109375" style="2"/>
    <col min="10" max="10" width="8.85546875" style="2" customWidth="1"/>
    <col min="11" max="16384" width="8.7109375" style="2"/>
  </cols>
  <sheetData>
    <row r="1" spans="1:13">
      <c r="B1" s="5"/>
    </row>
    <row r="3" spans="1:13" ht="33" customHeight="1">
      <c r="A3" s="185" t="s">
        <v>268</v>
      </c>
      <c r="B3" s="186"/>
      <c r="C3" s="186"/>
      <c r="D3" s="186"/>
      <c r="E3" s="186"/>
      <c r="F3" s="186"/>
      <c r="G3" s="186"/>
      <c r="H3" s="186"/>
      <c r="I3" s="186"/>
      <c r="J3" s="186"/>
    </row>
    <row r="4" spans="1:13" ht="45.75" customHeight="1">
      <c r="A4" s="185" t="s">
        <v>0</v>
      </c>
      <c r="B4" s="185"/>
      <c r="C4" s="185"/>
      <c r="D4" s="185"/>
      <c r="E4" s="185"/>
      <c r="F4" s="185"/>
      <c r="G4" s="185"/>
      <c r="H4" s="185"/>
      <c r="I4" s="185"/>
      <c r="J4" s="185"/>
    </row>
    <row r="5" spans="1:13" ht="81" customHeight="1">
      <c r="A5" s="185" t="s">
        <v>239</v>
      </c>
      <c r="B5" s="185"/>
      <c r="C5" s="185"/>
      <c r="D5" s="185"/>
      <c r="E5" s="185"/>
      <c r="F5" s="185"/>
      <c r="G5" s="185"/>
      <c r="H5" s="185"/>
      <c r="I5" s="185"/>
      <c r="J5" s="185"/>
      <c r="K5" s="8"/>
    </row>
    <row r="6" spans="1:13">
      <c r="A6" s="179" t="s">
        <v>250</v>
      </c>
      <c r="B6" s="80"/>
      <c r="C6" s="80"/>
      <c r="D6" s="80"/>
      <c r="E6" s="80"/>
      <c r="F6" s="80"/>
      <c r="G6" s="80"/>
      <c r="H6" s="80"/>
      <c r="I6" s="80"/>
      <c r="J6" s="80"/>
    </row>
    <row r="10" spans="1:13">
      <c r="A10" s="81"/>
      <c r="B10" s="81"/>
      <c r="C10" s="81"/>
      <c r="D10" s="81"/>
      <c r="E10" s="81"/>
      <c r="F10" s="81"/>
      <c r="G10" s="81"/>
      <c r="H10" s="81"/>
      <c r="I10" s="81"/>
      <c r="J10" s="81"/>
      <c r="K10" s="81"/>
      <c r="L10" s="81"/>
      <c r="M10" s="81"/>
    </row>
    <row r="11" spans="1:13" s="83" customFormat="1">
      <c r="A11" s="82"/>
      <c r="B11" s="183"/>
      <c r="C11" s="184"/>
      <c r="D11" s="184"/>
      <c r="E11" s="184"/>
      <c r="F11" s="184"/>
      <c r="G11" s="184"/>
      <c r="H11" s="184"/>
      <c r="I11" s="184"/>
      <c r="J11" s="184"/>
      <c r="K11" s="184"/>
      <c r="L11" s="82"/>
      <c r="M11" s="82"/>
    </row>
    <row r="12" spans="1:13" s="83" customFormat="1">
      <c r="A12" s="82"/>
      <c r="L12" s="82"/>
      <c r="M12" s="82"/>
    </row>
    <row r="13" spans="1:13" s="83" customFormat="1">
      <c r="A13" s="82"/>
      <c r="L13" s="82"/>
      <c r="M13" s="82"/>
    </row>
    <row r="14" spans="1:13">
      <c r="L14" s="81"/>
      <c r="M14" s="81"/>
    </row>
    <row r="15" spans="1:13" s="83" customFormat="1">
      <c r="A15" s="82"/>
      <c r="L15" s="82"/>
      <c r="M15" s="82"/>
    </row>
    <row r="16" spans="1:13">
      <c r="A16" s="81"/>
      <c r="B16" s="81"/>
      <c r="C16" s="81"/>
      <c r="D16" s="81"/>
      <c r="E16" s="81"/>
      <c r="F16" s="81"/>
      <c r="G16" s="81"/>
      <c r="H16" s="81"/>
      <c r="I16" s="81"/>
      <c r="J16" s="81"/>
      <c r="K16" s="81"/>
      <c r="L16" s="81"/>
      <c r="M16" s="81"/>
    </row>
    <row r="17" spans="1:13">
      <c r="A17" s="81"/>
      <c r="B17" s="81"/>
      <c r="C17" s="81"/>
      <c r="D17" s="81"/>
      <c r="E17" s="81"/>
      <c r="F17" s="81"/>
      <c r="G17" s="81"/>
      <c r="H17" s="81"/>
      <c r="I17" s="81"/>
      <c r="J17" s="81"/>
      <c r="K17" s="81"/>
      <c r="L17" s="81"/>
      <c r="M17" s="81"/>
    </row>
    <row r="18" spans="1:13">
      <c r="A18" s="81"/>
      <c r="B18" s="81"/>
      <c r="C18" s="81"/>
      <c r="D18" s="81"/>
      <c r="E18" s="81"/>
      <c r="F18" s="81"/>
      <c r="G18" s="81"/>
      <c r="H18" s="81"/>
      <c r="I18" s="81"/>
      <c r="J18" s="81"/>
      <c r="K18" s="81"/>
      <c r="L18" s="81"/>
      <c r="M18" s="81"/>
    </row>
    <row r="19" spans="1:13">
      <c r="A19" s="81"/>
      <c r="B19" s="81"/>
      <c r="C19" s="81"/>
      <c r="D19" s="81"/>
      <c r="E19" s="81"/>
      <c r="F19" s="81"/>
      <c r="G19" s="81"/>
      <c r="H19" s="81"/>
      <c r="I19" s="81"/>
      <c r="J19" s="81"/>
      <c r="K19" s="81"/>
      <c r="L19" s="81"/>
      <c r="M19" s="81"/>
    </row>
  </sheetData>
  <mergeCells count="4">
    <mergeCell ref="B11:K11"/>
    <mergeCell ref="A3:J3"/>
    <mergeCell ref="A4:J4"/>
    <mergeCell ref="A5:J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B7014-6DDA-457E-AA56-6D2B5B0E2320}">
  <dimension ref="B1:O17"/>
  <sheetViews>
    <sheetView showGridLines="0" zoomScaleNormal="100" workbookViewId="0"/>
  </sheetViews>
  <sheetFormatPr defaultColWidth="9.140625" defaultRowHeight="12.75"/>
  <cols>
    <col min="1" max="1" width="8.5703125" style="2" customWidth="1"/>
    <col min="2" max="2" width="55.140625" style="2" bestFit="1" customWidth="1"/>
    <col min="3" max="5" width="13.140625" style="2" customWidth="1"/>
    <col min="6" max="6" width="12.28515625" style="2" customWidth="1"/>
    <col min="7" max="7" width="55.140625" style="2" customWidth="1"/>
    <col min="8" max="16384" width="9.140625" style="2"/>
  </cols>
  <sheetData>
    <row r="1" spans="2:15">
      <c r="B1" s="172" t="s">
        <v>259</v>
      </c>
    </row>
    <row r="2" spans="2:15">
      <c r="G2" s="29" t="s">
        <v>163</v>
      </c>
      <c r="K2" s="41"/>
      <c r="L2" s="41"/>
      <c r="M2" s="41"/>
      <c r="N2" s="41"/>
      <c r="O2" s="41"/>
    </row>
    <row r="3" spans="2:15" ht="36.6" customHeight="1">
      <c r="B3" s="214" t="s">
        <v>170</v>
      </c>
      <c r="C3" s="215"/>
      <c r="D3" s="215"/>
      <c r="E3" s="215"/>
      <c r="F3" s="30"/>
      <c r="G3" s="217" t="s">
        <v>171</v>
      </c>
      <c r="H3" s="217"/>
      <c r="I3" s="217"/>
      <c r="J3" s="217"/>
      <c r="K3" s="41"/>
      <c r="L3" s="41"/>
      <c r="M3" s="41"/>
      <c r="N3" s="41"/>
      <c r="O3" s="41"/>
    </row>
    <row r="4" spans="2:15">
      <c r="B4" s="33"/>
      <c r="C4" s="20">
        <v>2022</v>
      </c>
      <c r="D4" s="20">
        <v>2023</v>
      </c>
      <c r="E4" s="20">
        <v>2024</v>
      </c>
      <c r="F4" s="30"/>
      <c r="G4" s="217"/>
      <c r="H4" s="217"/>
      <c r="I4" s="217"/>
      <c r="J4" s="217"/>
      <c r="K4" s="41"/>
      <c r="L4" s="41"/>
      <c r="M4" s="41"/>
      <c r="N4" s="41"/>
      <c r="O4" s="41"/>
    </row>
    <row r="5" spans="2:15">
      <c r="B5" s="33" t="s">
        <v>172</v>
      </c>
      <c r="C5" s="21">
        <v>11155</v>
      </c>
      <c r="D5" s="85">
        <v>9609.6817200192927</v>
      </c>
      <c r="E5" s="85">
        <v>9484.1949898905405</v>
      </c>
      <c r="F5" s="30"/>
      <c r="G5" s="217"/>
      <c r="H5" s="217"/>
      <c r="I5" s="217"/>
      <c r="J5" s="217"/>
      <c r="K5" s="41"/>
      <c r="L5" s="41"/>
      <c r="M5" s="41"/>
      <c r="N5" s="41"/>
      <c r="O5" s="41"/>
    </row>
    <row r="6" spans="2:15">
      <c r="B6" s="33" t="s">
        <v>232</v>
      </c>
      <c r="C6" s="21">
        <v>71187</v>
      </c>
      <c r="D6" s="85">
        <v>61685.170238596707</v>
      </c>
      <c r="E6" s="85">
        <v>47348.622162872009</v>
      </c>
      <c r="F6" s="30"/>
      <c r="G6" s="217"/>
      <c r="H6" s="217"/>
      <c r="I6" s="217"/>
      <c r="J6" s="217"/>
      <c r="K6" s="41"/>
      <c r="L6" s="41"/>
      <c r="M6" s="41"/>
      <c r="N6" s="41"/>
      <c r="O6" s="41"/>
    </row>
    <row r="7" spans="2:15">
      <c r="B7" s="33" t="s">
        <v>233</v>
      </c>
      <c r="C7" s="21">
        <v>78383</v>
      </c>
      <c r="D7" s="85">
        <v>64242.293626024271</v>
      </c>
      <c r="E7" s="85">
        <v>51958.199160173783</v>
      </c>
      <c r="F7" s="30"/>
      <c r="G7" s="217"/>
      <c r="H7" s="217"/>
      <c r="I7" s="217"/>
      <c r="J7" s="217"/>
      <c r="K7" s="41"/>
      <c r="L7" s="41"/>
      <c r="M7" s="41"/>
      <c r="N7" s="41"/>
      <c r="O7" s="41"/>
    </row>
    <row r="8" spans="2:15">
      <c r="B8" s="100" t="s">
        <v>234</v>
      </c>
      <c r="C8" s="101">
        <v>82343</v>
      </c>
      <c r="D8" s="153">
        <v>71294.851958615996</v>
      </c>
      <c r="E8" s="153">
        <v>56832.817152762553</v>
      </c>
      <c r="F8" s="30"/>
      <c r="G8" s="217"/>
      <c r="H8" s="217"/>
      <c r="I8" s="217"/>
      <c r="J8" s="217"/>
      <c r="K8" s="41"/>
      <c r="L8" s="41"/>
      <c r="M8" s="41"/>
      <c r="N8" s="41"/>
      <c r="O8" s="41"/>
    </row>
    <row r="9" spans="2:15" ht="14.45" customHeight="1">
      <c r="B9" s="100" t="s">
        <v>235</v>
      </c>
      <c r="C9" s="101">
        <v>89538</v>
      </c>
      <c r="D9" s="153">
        <v>73851.97534604356</v>
      </c>
      <c r="E9" s="153">
        <v>61442.394150064327</v>
      </c>
      <c r="F9" s="30"/>
      <c r="G9" s="217"/>
      <c r="H9" s="217"/>
      <c r="I9" s="217"/>
      <c r="J9" s="217"/>
      <c r="K9" s="41"/>
      <c r="L9" s="41"/>
      <c r="M9" s="41"/>
      <c r="N9" s="41"/>
      <c r="O9" s="41"/>
    </row>
    <row r="10" spans="2:15" ht="14.45" customHeight="1" thickBot="1">
      <c r="B10" s="99" t="s">
        <v>173</v>
      </c>
      <c r="C10" s="102">
        <v>1503000</v>
      </c>
      <c r="D10" s="102">
        <v>1224000</v>
      </c>
      <c r="E10" s="102">
        <v>1022000</v>
      </c>
      <c r="F10" s="30"/>
      <c r="G10" s="217"/>
      <c r="H10" s="217"/>
      <c r="I10" s="217"/>
      <c r="J10" s="217"/>
      <c r="K10" s="41"/>
      <c r="L10" s="41"/>
      <c r="M10" s="41"/>
      <c r="N10" s="41"/>
      <c r="O10" s="41"/>
    </row>
    <row r="11" spans="2:15" ht="13.5" thickTop="1">
      <c r="B11" s="87" t="s">
        <v>174</v>
      </c>
      <c r="C11" s="88">
        <v>410000000</v>
      </c>
      <c r="D11" s="152">
        <v>346000000</v>
      </c>
      <c r="E11" s="152">
        <v>264000000</v>
      </c>
      <c r="F11" s="30"/>
      <c r="G11" s="217"/>
      <c r="H11" s="217"/>
      <c r="I11" s="217"/>
      <c r="J11" s="217"/>
      <c r="K11" s="41"/>
      <c r="L11" s="41"/>
      <c r="M11" s="41"/>
      <c r="N11" s="41"/>
      <c r="O11" s="41"/>
    </row>
    <row r="12" spans="2:15" ht="14.25">
      <c r="B12" s="38" t="s">
        <v>236</v>
      </c>
      <c r="C12" s="43">
        <v>4.8464712218148E-2</v>
      </c>
      <c r="D12" s="43">
        <v>5.0206546165975245E-2</v>
      </c>
      <c r="E12" s="43">
        <v>4.377253962905113E-2</v>
      </c>
      <c r="F12" s="30"/>
      <c r="G12" s="217"/>
      <c r="H12" s="217"/>
      <c r="I12" s="217"/>
      <c r="J12" s="217"/>
      <c r="K12" s="41"/>
      <c r="L12" s="41"/>
      <c r="M12" s="41"/>
      <c r="N12" s="41"/>
      <c r="O12" s="41"/>
    </row>
    <row r="13" spans="2:15" ht="15">
      <c r="B13"/>
      <c r="C13"/>
      <c r="D13"/>
      <c r="E13"/>
      <c r="G13" s="217"/>
      <c r="H13" s="217"/>
      <c r="I13" s="217"/>
      <c r="J13" s="217"/>
      <c r="K13" s="41"/>
      <c r="L13" s="41"/>
      <c r="M13" s="41"/>
      <c r="N13" s="41"/>
      <c r="O13" s="41"/>
    </row>
    <row r="14" spans="2:15">
      <c r="B14" s="44"/>
      <c r="G14" s="41"/>
      <c r="H14" s="41"/>
      <c r="I14" s="41"/>
      <c r="J14" s="41"/>
      <c r="K14" s="41"/>
      <c r="L14" s="41"/>
      <c r="M14" s="41"/>
      <c r="N14" s="41"/>
      <c r="O14" s="41"/>
    </row>
    <row r="16" spans="2:15">
      <c r="D16" s="45"/>
      <c r="E16" s="45"/>
      <c r="G16" s="8"/>
    </row>
    <row r="17" spans="4:5" ht="15">
      <c r="D17" s="46"/>
      <c r="E17"/>
    </row>
  </sheetData>
  <mergeCells count="2">
    <mergeCell ref="B3:E3"/>
    <mergeCell ref="G3:J1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2C038-B20F-4D11-A00F-499AA46876C4}">
  <dimension ref="B1:J15"/>
  <sheetViews>
    <sheetView showGridLines="0" tabSelected="1" zoomScaleNormal="100" workbookViewId="0"/>
  </sheetViews>
  <sheetFormatPr defaultRowHeight="12.75"/>
  <cols>
    <col min="1" max="1" width="8.5703125" style="2" customWidth="1"/>
    <col min="2" max="2" width="44.140625" style="2" customWidth="1"/>
    <col min="3" max="3" width="9.28515625" style="2" bestFit="1" customWidth="1"/>
    <col min="4" max="9" width="9.140625" style="2"/>
    <col min="10" max="10" width="37.85546875" style="2" customWidth="1"/>
    <col min="11" max="16384" width="9.140625" style="2"/>
  </cols>
  <sheetData>
    <row r="1" spans="2:10">
      <c r="B1" s="172" t="s">
        <v>260</v>
      </c>
    </row>
    <row r="3" spans="2:10">
      <c r="B3" s="218" t="s">
        <v>175</v>
      </c>
      <c r="C3" s="204"/>
      <c r="D3" s="204"/>
      <c r="E3" s="204"/>
      <c r="G3" s="29" t="s">
        <v>163</v>
      </c>
    </row>
    <row r="4" spans="2:10">
      <c r="B4" s="132" t="s">
        <v>176</v>
      </c>
      <c r="C4" s="108">
        <v>2022</v>
      </c>
      <c r="D4" s="108">
        <v>2023</v>
      </c>
      <c r="E4" s="108">
        <v>2024</v>
      </c>
      <c r="G4" s="217" t="s">
        <v>223</v>
      </c>
      <c r="H4" s="217"/>
      <c r="I4" s="217"/>
      <c r="J4" s="217"/>
    </row>
    <row r="5" spans="2:10">
      <c r="B5" s="73" t="s">
        <v>177</v>
      </c>
      <c r="C5" s="40">
        <v>350</v>
      </c>
      <c r="D5" s="40">
        <v>286.86852674699998</v>
      </c>
      <c r="E5" s="40">
        <v>273.54282752612403</v>
      </c>
      <c r="G5" s="217"/>
      <c r="H5" s="217"/>
      <c r="I5" s="217"/>
      <c r="J5" s="217"/>
    </row>
    <row r="6" spans="2:10">
      <c r="B6" s="1"/>
      <c r="C6" s="1"/>
      <c r="D6" s="1"/>
      <c r="E6" s="1"/>
      <c r="G6" s="217"/>
      <c r="H6" s="217"/>
      <c r="I6" s="217"/>
      <c r="J6" s="217"/>
    </row>
    <row r="7" spans="2:10">
      <c r="G7" s="217"/>
      <c r="H7" s="217"/>
      <c r="I7" s="217"/>
      <c r="J7" s="217"/>
    </row>
    <row r="8" spans="2:10">
      <c r="G8" s="217"/>
      <c r="H8" s="217"/>
      <c r="I8" s="217"/>
      <c r="J8" s="217"/>
    </row>
    <row r="9" spans="2:10">
      <c r="G9" s="217"/>
      <c r="H9" s="217"/>
      <c r="I9" s="217"/>
      <c r="J9" s="217"/>
    </row>
    <row r="10" spans="2:10">
      <c r="G10" s="217"/>
      <c r="H10" s="217"/>
      <c r="I10" s="217"/>
      <c r="J10" s="217"/>
    </row>
    <row r="11" spans="2:10">
      <c r="G11" s="217"/>
      <c r="H11" s="217"/>
      <c r="I11" s="217"/>
      <c r="J11" s="217"/>
    </row>
    <row r="12" spans="2:10">
      <c r="G12" s="217"/>
      <c r="H12" s="217"/>
      <c r="I12" s="217"/>
      <c r="J12" s="217"/>
    </row>
    <row r="13" spans="2:10">
      <c r="G13" s="217"/>
      <c r="H13" s="217"/>
      <c r="I13" s="217"/>
      <c r="J13" s="217"/>
    </row>
    <row r="14" spans="2:10">
      <c r="G14" s="217"/>
      <c r="H14" s="217"/>
      <c r="I14" s="217"/>
      <c r="J14" s="217"/>
    </row>
    <row r="15" spans="2:10">
      <c r="G15" s="217"/>
      <c r="H15" s="217"/>
      <c r="I15" s="217"/>
      <c r="J15" s="217"/>
    </row>
  </sheetData>
  <sheetProtection algorithmName="SHA-512" hashValue="nd3Mnyyp0jiMwVKtzA0QOQoAInnv3ltSIj2NnB7U8nZftyGlF4y/PJ8waJM6Hqrc9T1mZ06fI2xPYB95XbEl0g==" saltValue="ZhYjVMBEgWwnLt1goy6JJQ==" spinCount="100000" sheet="1" objects="1" scenarios="1"/>
  <mergeCells count="2">
    <mergeCell ref="B3:E3"/>
    <mergeCell ref="G4:J15"/>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D59BD-7E7E-4CEF-9BC3-5A14C5FC939E}">
  <dimension ref="B1:K26"/>
  <sheetViews>
    <sheetView showGridLines="0" topLeftCell="C1" zoomScaleNormal="100" workbookViewId="0"/>
  </sheetViews>
  <sheetFormatPr defaultColWidth="9.140625" defaultRowHeight="12.75"/>
  <cols>
    <col min="1" max="1" width="8.5703125" style="2" customWidth="1"/>
    <col min="2" max="2" width="27.85546875" style="2" customWidth="1"/>
    <col min="3" max="3" width="44.85546875" style="2" customWidth="1"/>
    <col min="4" max="6" width="17.7109375" style="2" customWidth="1"/>
    <col min="7" max="7" width="9.140625" style="2"/>
    <col min="8" max="8" width="11.42578125" style="2" bestFit="1" customWidth="1"/>
    <col min="9" max="16384" width="9.140625" style="2"/>
  </cols>
  <sheetData>
    <row r="1" spans="2:11">
      <c r="B1" s="172" t="s">
        <v>261</v>
      </c>
      <c r="C1" s="29"/>
    </row>
    <row r="2" spans="2:11" s="9" customFormat="1">
      <c r="B2" s="181" t="s">
        <v>238</v>
      </c>
      <c r="C2" s="89"/>
      <c r="D2" s="89"/>
      <c r="E2" s="90"/>
      <c r="F2" s="89"/>
    </row>
    <row r="4" spans="2:11" ht="14.45" customHeight="1">
      <c r="B4" s="214" t="s">
        <v>178</v>
      </c>
      <c r="C4" s="215"/>
      <c r="D4" s="215"/>
      <c r="E4" s="215"/>
      <c r="F4" s="215"/>
      <c r="G4" s="30"/>
      <c r="H4" s="30"/>
    </row>
    <row r="5" spans="2:11">
      <c r="B5" s="220"/>
      <c r="C5" s="221"/>
      <c r="D5" s="92">
        <v>2022</v>
      </c>
      <c r="E5" s="92">
        <v>2023</v>
      </c>
      <c r="F5" s="92">
        <v>2024</v>
      </c>
      <c r="G5" s="30"/>
      <c r="H5" s="30"/>
    </row>
    <row r="6" spans="2:11">
      <c r="C6" s="154" t="s">
        <v>179</v>
      </c>
      <c r="D6" s="31">
        <f>D25</f>
        <v>50117.60929770465</v>
      </c>
      <c r="E6" s="31">
        <v>42635.420352727997</v>
      </c>
      <c r="F6" s="31">
        <v>41231.879492623993</v>
      </c>
      <c r="G6" s="32"/>
      <c r="H6" s="32"/>
    </row>
    <row r="7" spans="2:11">
      <c r="C7" s="154" t="s">
        <v>180</v>
      </c>
      <c r="D7" s="31">
        <f>D17</f>
        <v>9763.4024170346256</v>
      </c>
      <c r="E7" s="31">
        <v>9949.4233638000005</v>
      </c>
      <c r="F7" s="31">
        <v>9154.4623149999989</v>
      </c>
      <c r="G7" s="32"/>
      <c r="H7" s="32"/>
    </row>
    <row r="8" spans="2:11" ht="13.5" thickBot="1">
      <c r="C8" s="155" t="s">
        <v>181</v>
      </c>
      <c r="D8" s="156">
        <f>SUM(D6:D7)</f>
        <v>59881.011714739274</v>
      </c>
      <c r="E8" s="156">
        <f t="shared" ref="E8:F8" si="0">SUM(E6:E7)</f>
        <v>52584.843716527997</v>
      </c>
      <c r="F8" s="156">
        <f t="shared" si="0"/>
        <v>50386.34180762399</v>
      </c>
      <c r="G8" s="32"/>
      <c r="H8" s="32"/>
    </row>
    <row r="9" spans="2:11" ht="13.5" thickTop="1">
      <c r="C9" s="157"/>
      <c r="D9" s="158"/>
      <c r="E9" s="159"/>
      <c r="F9" s="160"/>
    </row>
    <row r="10" spans="2:11" ht="14.45" customHeight="1">
      <c r="B10" s="219" t="s">
        <v>182</v>
      </c>
      <c r="C10" s="219"/>
      <c r="D10" s="219"/>
      <c r="E10" s="219"/>
      <c r="F10" s="219"/>
      <c r="G10" s="30"/>
      <c r="H10" s="30"/>
    </row>
    <row r="11" spans="2:11">
      <c r="B11" s="161"/>
      <c r="C11" s="162"/>
      <c r="D11" s="92">
        <v>2022</v>
      </c>
      <c r="E11" s="92">
        <v>2023</v>
      </c>
      <c r="F11" s="92">
        <v>2024</v>
      </c>
      <c r="G11" s="30"/>
      <c r="H11" s="30"/>
    </row>
    <row r="12" spans="2:11">
      <c r="B12" s="163" t="s">
        <v>59</v>
      </c>
      <c r="C12" s="163" t="s">
        <v>183</v>
      </c>
      <c r="D12" s="164">
        <v>2229.674</v>
      </c>
      <c r="E12" s="164">
        <v>2948.0933638000001</v>
      </c>
      <c r="F12" s="164">
        <v>3000.9865150000001</v>
      </c>
      <c r="G12" s="34"/>
      <c r="H12" s="34"/>
      <c r="I12" s="35"/>
      <c r="J12" s="35"/>
      <c r="K12" s="35"/>
    </row>
    <row r="13" spans="2:11">
      <c r="B13" s="165" t="s">
        <v>61</v>
      </c>
      <c r="C13" s="165" t="s">
        <v>184</v>
      </c>
      <c r="D13" s="31">
        <v>7028.82844484</v>
      </c>
      <c r="E13" s="31">
        <v>6868.1932999999999</v>
      </c>
      <c r="F13" s="31">
        <v>5258.1782999999996</v>
      </c>
      <c r="G13" s="34"/>
      <c r="H13" s="182"/>
      <c r="I13" s="35"/>
      <c r="J13" s="35"/>
      <c r="K13" s="35"/>
    </row>
    <row r="14" spans="2:11">
      <c r="B14" s="166" t="s">
        <v>61</v>
      </c>
      <c r="C14" s="166" t="s">
        <v>185</v>
      </c>
      <c r="D14" s="31">
        <v>172.0876534586254</v>
      </c>
      <c r="E14" s="31">
        <v>55.827200000000005</v>
      </c>
      <c r="F14" s="31">
        <v>67.251999999999995</v>
      </c>
      <c r="G14" s="34"/>
      <c r="H14" s="34"/>
      <c r="I14" s="35"/>
      <c r="J14" s="35"/>
      <c r="K14" s="35"/>
    </row>
    <row r="15" spans="2:11">
      <c r="B15" s="166" t="s">
        <v>61</v>
      </c>
      <c r="C15" s="166" t="s">
        <v>186</v>
      </c>
      <c r="D15" s="31">
        <v>332.80869000000001</v>
      </c>
      <c r="E15" s="31">
        <v>64.903499999999994</v>
      </c>
      <c r="F15" s="31">
        <v>826.01350000000002</v>
      </c>
      <c r="G15" s="34"/>
      <c r="H15" s="34"/>
      <c r="I15" s="35"/>
      <c r="J15" s="35"/>
      <c r="K15" s="35"/>
    </row>
    <row r="16" spans="2:11" ht="15">
      <c r="B16" s="167"/>
      <c r="C16" s="166" t="s">
        <v>187</v>
      </c>
      <c r="D16" s="168">
        <v>3.628736E-3</v>
      </c>
      <c r="E16" s="168">
        <v>12.406000000000001</v>
      </c>
      <c r="F16" s="168">
        <v>2.032</v>
      </c>
      <c r="G16" s="34"/>
      <c r="H16" s="34"/>
      <c r="I16" s="35"/>
      <c r="J16" s="35"/>
      <c r="K16" s="35"/>
    </row>
    <row r="17" spans="2:11" ht="15.75" thickBot="1">
      <c r="B17"/>
      <c r="C17" s="169" t="s">
        <v>180</v>
      </c>
      <c r="D17" s="156">
        <f>SUM(D12:D16)</f>
        <v>9763.4024170346256</v>
      </c>
      <c r="E17" s="156">
        <f t="shared" ref="E17:F17" si="1">SUM(E12:E16)</f>
        <v>9949.4233638000005</v>
      </c>
      <c r="F17" s="156">
        <f t="shared" si="1"/>
        <v>9154.4623150000007</v>
      </c>
      <c r="G17" s="34"/>
      <c r="H17" s="34"/>
      <c r="I17" s="35"/>
      <c r="J17" s="35"/>
      <c r="K17" s="35"/>
    </row>
    <row r="18" spans="2:11" customFormat="1" ht="15.75" thickTop="1">
      <c r="D18" s="170"/>
      <c r="E18" s="170"/>
      <c r="F18" s="170"/>
    </row>
    <row r="19" spans="2:11">
      <c r="B19" s="33" t="s">
        <v>59</v>
      </c>
      <c r="C19" s="33" t="s">
        <v>188</v>
      </c>
      <c r="D19" s="164">
        <v>17544.177993720339</v>
      </c>
      <c r="E19" s="164">
        <v>22153.951319899999</v>
      </c>
      <c r="F19" s="164">
        <v>19205.948579999997</v>
      </c>
      <c r="G19" s="34"/>
      <c r="H19" s="36"/>
    </row>
    <row r="20" spans="2:11">
      <c r="B20" s="37" t="s">
        <v>59</v>
      </c>
      <c r="C20" s="33" t="s">
        <v>189</v>
      </c>
      <c r="D20" s="31">
        <v>1078.0260000000001</v>
      </c>
      <c r="E20" s="31">
        <v>1096.038</v>
      </c>
      <c r="F20" s="31">
        <v>1729.58</v>
      </c>
      <c r="G20" s="34"/>
      <c r="H20" s="34"/>
    </row>
    <row r="21" spans="2:11">
      <c r="B21" s="38" t="s">
        <v>61</v>
      </c>
      <c r="C21" s="37" t="s">
        <v>190</v>
      </c>
      <c r="D21" s="31">
        <v>5063.8038091916069</v>
      </c>
      <c r="E21" s="31">
        <v>705.89088900000002</v>
      </c>
      <c r="F21" s="31">
        <v>114.717</v>
      </c>
      <c r="G21" s="34"/>
      <c r="H21" s="34"/>
    </row>
    <row r="22" spans="2:11">
      <c r="B22" s="38" t="s">
        <v>61</v>
      </c>
      <c r="C22" s="38" t="s">
        <v>191</v>
      </c>
      <c r="D22" s="31">
        <v>4.2355970422284122</v>
      </c>
      <c r="E22" s="31">
        <v>0</v>
      </c>
      <c r="F22" s="31">
        <v>0</v>
      </c>
      <c r="G22" s="34"/>
      <c r="H22" s="34"/>
    </row>
    <row r="23" spans="2:11">
      <c r="B23" s="38" t="s">
        <v>61</v>
      </c>
      <c r="C23" s="38" t="s">
        <v>192</v>
      </c>
      <c r="D23" s="31">
        <v>25614.187733094474</v>
      </c>
      <c r="E23" s="31">
        <v>17878.534143828001</v>
      </c>
      <c r="F23" s="31">
        <v>19300.039912624001</v>
      </c>
      <c r="G23" s="34"/>
      <c r="H23" s="34"/>
    </row>
    <row r="24" spans="2:11" ht="15">
      <c r="B24" s="167"/>
      <c r="C24" s="38" t="s">
        <v>193</v>
      </c>
      <c r="D24" s="31">
        <v>813.17816465600004</v>
      </c>
      <c r="E24" s="31">
        <v>801.00599999999997</v>
      </c>
      <c r="F24" s="31">
        <v>881.59400000000005</v>
      </c>
    </row>
    <row r="25" spans="2:11" ht="15.75" thickBot="1">
      <c r="B25"/>
      <c r="C25" s="169" t="s">
        <v>179</v>
      </c>
      <c r="D25" s="156">
        <f>SUM(D19:D24)</f>
        <v>50117.60929770465</v>
      </c>
      <c r="E25" s="156">
        <f t="shared" ref="E25:F25" si="2">SUM(E19:E24)</f>
        <v>42635.420352727997</v>
      </c>
      <c r="F25" s="156">
        <f t="shared" si="2"/>
        <v>41231.879492623993</v>
      </c>
      <c r="G25" s="34"/>
      <c r="H25" s="36"/>
    </row>
    <row r="26" spans="2:11" ht="15.75" thickTop="1">
      <c r="B26"/>
      <c r="C26" s="91"/>
      <c r="D26" s="74"/>
      <c r="E26" s="74"/>
      <c r="F26" s="74"/>
      <c r="G26" s="34"/>
      <c r="H26" s="36"/>
    </row>
  </sheetData>
  <mergeCells count="3">
    <mergeCell ref="B4:F4"/>
    <mergeCell ref="B10:F10"/>
    <mergeCell ref="B5:C5"/>
  </mergeCells>
  <pageMargins left="0.7" right="0.7" top="0.75" bottom="0.75" header="0.3" footer="0.3"/>
  <pageSetup orientation="portrait" r:id="rId1"/>
  <ignoredErrors>
    <ignoredError sqref="D17:F17 E8:F8"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F2FD7-1D59-4AAB-AC1B-3CE3B63B4E0D}">
  <dimension ref="A1:F22"/>
  <sheetViews>
    <sheetView showGridLines="0" zoomScaleNormal="100" workbookViewId="0"/>
  </sheetViews>
  <sheetFormatPr defaultColWidth="8.85546875" defaultRowHeight="12.75"/>
  <cols>
    <col min="1" max="1" width="8.5703125" style="5" customWidth="1"/>
    <col min="2" max="2" width="29" style="5" customWidth="1"/>
    <col min="3" max="3" width="8.28515625" style="5" customWidth="1"/>
    <col min="4" max="4" width="8.85546875" style="5"/>
    <col min="5" max="5" width="9" style="5" customWidth="1"/>
    <col min="6" max="6" width="9.85546875" style="5" bestFit="1" customWidth="1"/>
    <col min="7" max="16384" width="8.85546875" style="5"/>
  </cols>
  <sheetData>
    <row r="1" spans="1:6">
      <c r="B1" s="172" t="s">
        <v>262</v>
      </c>
    </row>
    <row r="2" spans="1:6">
      <c r="B2" s="5" t="s">
        <v>194</v>
      </c>
    </row>
    <row r="3" spans="1:6">
      <c r="B3" s="5" t="s">
        <v>269</v>
      </c>
    </row>
    <row r="5" spans="1:6">
      <c r="B5" s="205" t="s">
        <v>195</v>
      </c>
      <c r="C5" s="206"/>
      <c r="D5" s="206"/>
      <c r="E5" s="206"/>
    </row>
    <row r="6" spans="1:6">
      <c r="B6" s="12"/>
      <c r="C6" s="12">
        <v>2022</v>
      </c>
      <c r="D6" s="12">
        <v>2023</v>
      </c>
      <c r="E6" s="12">
        <v>2024</v>
      </c>
    </row>
    <row r="7" spans="1:6">
      <c r="B7" s="27" t="s">
        <v>196</v>
      </c>
      <c r="C7" s="93">
        <v>2300</v>
      </c>
      <c r="D7" s="93">
        <v>2600</v>
      </c>
      <c r="E7" s="93">
        <v>2600</v>
      </c>
      <c r="F7" s="28"/>
    </row>
    <row r="8" spans="1:6">
      <c r="B8" s="27" t="s">
        <v>197</v>
      </c>
      <c r="C8" s="93">
        <f>C9-C7</f>
        <v>183200</v>
      </c>
      <c r="D8" s="93">
        <f>D9-D7</f>
        <v>175000</v>
      </c>
      <c r="E8" s="93">
        <f>E9-E7</f>
        <v>148700</v>
      </c>
    </row>
    <row r="9" spans="1:6" ht="13.5" thickBot="1">
      <c r="B9" s="13" t="s">
        <v>198</v>
      </c>
      <c r="C9" s="95">
        <v>185500</v>
      </c>
      <c r="D9" s="95">
        <v>177600</v>
      </c>
      <c r="E9" s="95">
        <v>151300</v>
      </c>
    </row>
    <row r="10" spans="1:6" ht="13.5" thickTop="1">
      <c r="B10" s="27" t="s">
        <v>199</v>
      </c>
      <c r="C10" s="94">
        <v>3300</v>
      </c>
      <c r="D10" s="94">
        <v>4900</v>
      </c>
      <c r="E10" s="94">
        <v>5700</v>
      </c>
    </row>
    <row r="11" spans="1:6">
      <c r="B11" s="27" t="s">
        <v>200</v>
      </c>
      <c r="C11" s="93">
        <f>C12-C10</f>
        <v>182200</v>
      </c>
      <c r="D11" s="93">
        <f>D12-D10</f>
        <v>172700</v>
      </c>
      <c r="E11" s="93">
        <f>E12-E10</f>
        <v>145600</v>
      </c>
    </row>
    <row r="12" spans="1:6" ht="13.5" thickBot="1">
      <c r="B12" s="13" t="s">
        <v>198</v>
      </c>
      <c r="C12" s="95">
        <v>185500</v>
      </c>
      <c r="D12" s="95">
        <v>177600</v>
      </c>
      <c r="E12" s="95">
        <v>151300</v>
      </c>
    </row>
    <row r="13" spans="1:6" ht="13.5" thickTop="1"/>
    <row r="15" spans="1:6" ht="15">
      <c r="A15" s="2"/>
      <c r="B15" s="2"/>
      <c r="C15"/>
      <c r="D15"/>
      <c r="E15"/>
      <c r="F15"/>
    </row>
    <row r="16" spans="1:6" ht="15">
      <c r="A16" s="2"/>
      <c r="B16" s="2"/>
      <c r="C16"/>
      <c r="D16"/>
      <c r="E16"/>
      <c r="F16"/>
    </row>
    <row r="17" spans="1:6" ht="15">
      <c r="A17" s="2"/>
      <c r="B17" s="2"/>
      <c r="C17"/>
      <c r="D17"/>
      <c r="E17"/>
      <c r="F17"/>
    </row>
    <row r="18" spans="1:6" ht="15">
      <c r="A18" s="2"/>
      <c r="B18" s="2"/>
      <c r="C18"/>
      <c r="D18"/>
      <c r="E18"/>
      <c r="F18"/>
    </row>
    <row r="19" spans="1:6">
      <c r="A19" s="2"/>
      <c r="B19" s="2"/>
      <c r="C19" s="2"/>
      <c r="D19" s="2"/>
      <c r="E19" s="2"/>
    </row>
    <row r="20" spans="1:6">
      <c r="A20" s="2"/>
      <c r="B20" s="2"/>
      <c r="C20" s="2"/>
      <c r="D20" s="2"/>
      <c r="E20" s="2"/>
    </row>
    <row r="21" spans="1:6">
      <c r="A21" s="2"/>
      <c r="B21" s="2"/>
      <c r="C21" s="2"/>
      <c r="D21" s="2"/>
      <c r="E21" s="2"/>
    </row>
    <row r="22" spans="1:6">
      <c r="A22" s="2"/>
      <c r="B22" s="2"/>
      <c r="C22" s="2"/>
      <c r="D22" s="2"/>
      <c r="E22" s="2"/>
    </row>
  </sheetData>
  <mergeCells count="1">
    <mergeCell ref="B5:E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92C51-A95E-43B3-9015-A71F82C77608}">
  <dimension ref="B1:E8"/>
  <sheetViews>
    <sheetView showGridLines="0" zoomScaleNormal="100" workbookViewId="0"/>
  </sheetViews>
  <sheetFormatPr defaultColWidth="8.85546875" defaultRowHeight="12.75"/>
  <cols>
    <col min="1" max="1" width="8.5703125" style="5" customWidth="1"/>
    <col min="2" max="2" width="44.85546875" style="5" customWidth="1"/>
    <col min="3" max="16384" width="8.85546875" style="5"/>
  </cols>
  <sheetData>
    <row r="1" spans="2:5">
      <c r="B1" s="172" t="s">
        <v>263</v>
      </c>
    </row>
    <row r="3" spans="2:5">
      <c r="B3" s="222" t="s">
        <v>201</v>
      </c>
      <c r="C3" s="222"/>
      <c r="D3" s="222"/>
      <c r="E3" s="222"/>
    </row>
    <row r="4" spans="2:5">
      <c r="B4" s="12"/>
      <c r="C4" s="12">
        <v>2022</v>
      </c>
      <c r="D4" s="12">
        <v>2023</v>
      </c>
      <c r="E4" s="12" t="s">
        <v>249</v>
      </c>
    </row>
    <row r="5" spans="2:5" ht="14.25" customHeight="1">
      <c r="B5" s="13" t="s">
        <v>202</v>
      </c>
      <c r="C5" s="26">
        <v>0</v>
      </c>
      <c r="D5" s="26">
        <v>0</v>
      </c>
      <c r="E5" s="26">
        <v>1</v>
      </c>
    </row>
    <row r="6" spans="2:5">
      <c r="B6" s="13" t="s">
        <v>203</v>
      </c>
      <c r="C6" s="14">
        <v>0</v>
      </c>
      <c r="D6" s="14">
        <v>0</v>
      </c>
      <c r="E6" s="14">
        <v>18000</v>
      </c>
    </row>
    <row r="8" spans="2:5" ht="127.5">
      <c r="B8" s="178" t="s">
        <v>267</v>
      </c>
    </row>
  </sheetData>
  <mergeCells count="1">
    <mergeCell ref="B3:E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B7FB-A025-4D7C-B88F-1D3815CE02B2}">
  <dimension ref="B1:E14"/>
  <sheetViews>
    <sheetView showGridLines="0" zoomScaleNormal="100" workbookViewId="0"/>
  </sheetViews>
  <sheetFormatPr defaultRowHeight="12.75"/>
  <cols>
    <col min="1" max="1" width="8.5703125" style="2" customWidth="1"/>
    <col min="2" max="2" width="22" style="2" customWidth="1"/>
    <col min="3" max="5" width="9.42578125" style="2" customWidth="1"/>
    <col min="6" max="6" width="31" style="2" customWidth="1"/>
    <col min="7" max="7" width="33.7109375" style="2" customWidth="1"/>
    <col min="8" max="16384" width="9.140625" style="2"/>
  </cols>
  <sheetData>
    <row r="1" spans="2:5" ht="15">
      <c r="B1" s="172" t="s">
        <v>264</v>
      </c>
      <c r="C1"/>
    </row>
    <row r="2" spans="2:5" ht="15">
      <c r="B2" s="2" t="s">
        <v>204</v>
      </c>
      <c r="C2"/>
    </row>
    <row r="4" spans="2:5" ht="14.45" customHeight="1">
      <c r="B4" s="214" t="s">
        <v>205</v>
      </c>
      <c r="C4" s="215"/>
      <c r="D4" s="215"/>
      <c r="E4" s="215"/>
    </row>
    <row r="5" spans="2:5">
      <c r="B5" s="19"/>
      <c r="C5" s="20">
        <v>2022</v>
      </c>
      <c r="D5" s="20">
        <v>2023</v>
      </c>
      <c r="E5" s="20">
        <v>2024</v>
      </c>
    </row>
    <row r="6" spans="2:5">
      <c r="B6" s="19" t="s">
        <v>206</v>
      </c>
      <c r="C6" s="21">
        <v>40</v>
      </c>
      <c r="D6" s="85">
        <v>48.464099610358659</v>
      </c>
      <c r="E6" s="85">
        <v>54.010466273217752</v>
      </c>
    </row>
    <row r="7" spans="2:5">
      <c r="B7" s="19" t="s">
        <v>207</v>
      </c>
      <c r="C7" s="21">
        <v>24</v>
      </c>
      <c r="D7" s="85">
        <v>28.061350397459854</v>
      </c>
      <c r="E7" s="85">
        <v>23.588308474907954</v>
      </c>
    </row>
    <row r="8" spans="2:5">
      <c r="B8" s="19" t="s">
        <v>107</v>
      </c>
      <c r="C8" s="21">
        <v>20</v>
      </c>
      <c r="D8" s="85">
        <v>34.591646851638934</v>
      </c>
      <c r="E8" s="85">
        <v>17.866692737430164</v>
      </c>
    </row>
    <row r="9" spans="2:5">
      <c r="B9" s="22" t="s">
        <v>208</v>
      </c>
      <c r="C9" s="21">
        <v>35</v>
      </c>
      <c r="D9" s="85">
        <v>43.673770153623373</v>
      </c>
      <c r="E9" s="85">
        <v>46.387676042557587</v>
      </c>
    </row>
    <row r="10" spans="2:5">
      <c r="B10" s="23"/>
      <c r="C10" s="24"/>
    </row>
    <row r="11" spans="2:5" ht="14.45" customHeight="1">
      <c r="B11" s="214" t="s">
        <v>209</v>
      </c>
      <c r="C11" s="215"/>
      <c r="D11" s="215"/>
      <c r="E11" s="215"/>
    </row>
    <row r="12" spans="2:5">
      <c r="B12" s="19"/>
      <c r="C12" s="20">
        <v>2022</v>
      </c>
      <c r="D12" s="20">
        <v>2023</v>
      </c>
      <c r="E12" s="20">
        <v>2024</v>
      </c>
    </row>
    <row r="13" spans="2:5">
      <c r="B13" s="19" t="s">
        <v>103</v>
      </c>
      <c r="C13" s="21">
        <v>44</v>
      </c>
      <c r="D13" s="85">
        <v>42.54358993692518</v>
      </c>
      <c r="E13" s="85">
        <v>45.524001707796096</v>
      </c>
    </row>
    <row r="14" spans="2:5">
      <c r="B14" s="25" t="s">
        <v>102</v>
      </c>
      <c r="C14" s="21">
        <v>34</v>
      </c>
      <c r="D14" s="85">
        <v>43.877872581040045</v>
      </c>
      <c r="E14" s="85">
        <v>46.557049111399081</v>
      </c>
    </row>
  </sheetData>
  <mergeCells count="2">
    <mergeCell ref="B4:E4"/>
    <mergeCell ref="B11:E1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05BEC-F6FB-494D-885D-CB426F341861}">
  <dimension ref="B1:F8"/>
  <sheetViews>
    <sheetView showGridLines="0" zoomScaleNormal="100" workbookViewId="0"/>
  </sheetViews>
  <sheetFormatPr defaultColWidth="8.85546875" defaultRowHeight="12.75"/>
  <cols>
    <col min="1" max="1" width="8.5703125" style="5" customWidth="1"/>
    <col min="2" max="2" width="45.5703125" style="5" customWidth="1"/>
    <col min="3" max="5" width="10" style="4" customWidth="1"/>
    <col min="6" max="16384" width="8.85546875" style="5"/>
  </cols>
  <sheetData>
    <row r="1" spans="2:6">
      <c r="B1" s="172" t="s">
        <v>265</v>
      </c>
    </row>
    <row r="3" spans="2:6">
      <c r="B3" s="223" t="s">
        <v>210</v>
      </c>
      <c r="C3" s="224"/>
      <c r="D3" s="224"/>
      <c r="E3" s="224"/>
    </row>
    <row r="4" spans="2:6">
      <c r="B4" s="17"/>
      <c r="C4" s="17">
        <v>2022</v>
      </c>
      <c r="D4" s="17">
        <v>2023</v>
      </c>
      <c r="E4" s="17">
        <v>2024</v>
      </c>
    </row>
    <row r="5" spans="2:6">
      <c r="B5" s="18" t="s">
        <v>211</v>
      </c>
      <c r="C5" s="93">
        <v>18200</v>
      </c>
      <c r="D5" s="93">
        <v>18900</v>
      </c>
      <c r="E5" s="93">
        <v>19000</v>
      </c>
      <c r="F5" s="8"/>
    </row>
    <row r="6" spans="2:6">
      <c r="B6" s="18" t="s">
        <v>212</v>
      </c>
      <c r="C6" s="96">
        <v>120000</v>
      </c>
      <c r="D6" s="96">
        <v>181600.44</v>
      </c>
      <c r="E6" s="96">
        <v>106700</v>
      </c>
    </row>
    <row r="7" spans="2:6" ht="38.25">
      <c r="B7" s="98" t="s">
        <v>213</v>
      </c>
      <c r="C7" s="97">
        <v>1</v>
      </c>
      <c r="D7" s="97">
        <v>1</v>
      </c>
      <c r="E7" s="97">
        <v>1</v>
      </c>
    </row>
    <row r="8" spans="2:6">
      <c r="B8" s="18" t="s">
        <v>214</v>
      </c>
      <c r="C8" s="97">
        <v>1</v>
      </c>
      <c r="D8" s="97">
        <v>1</v>
      </c>
      <c r="E8" s="97">
        <v>1</v>
      </c>
    </row>
  </sheetData>
  <mergeCells count="1">
    <mergeCell ref="B3:E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4B224-E0FE-4B74-B207-DF0AC895CDC4}">
  <dimension ref="B1:E12"/>
  <sheetViews>
    <sheetView showGridLines="0" zoomScaleNormal="100" workbookViewId="0"/>
  </sheetViews>
  <sheetFormatPr defaultColWidth="8.85546875" defaultRowHeight="12.75"/>
  <cols>
    <col min="1" max="1" width="8.5703125" style="5" customWidth="1"/>
    <col min="2" max="2" width="19.42578125" style="5" customWidth="1"/>
    <col min="3" max="5" width="14.28515625" style="5" customWidth="1"/>
    <col min="6" max="16384" width="8.85546875" style="5"/>
  </cols>
  <sheetData>
    <row r="1" spans="2:5">
      <c r="B1" s="172" t="s">
        <v>266</v>
      </c>
    </row>
    <row r="2" spans="2:5">
      <c r="B2" s="2" t="s">
        <v>97</v>
      </c>
    </row>
    <row r="4" spans="2:5">
      <c r="B4" s="12"/>
      <c r="C4" s="12">
        <v>2022</v>
      </c>
      <c r="D4" s="12">
        <v>2023</v>
      </c>
      <c r="E4" s="12">
        <v>2024</v>
      </c>
    </row>
    <row r="5" spans="2:5">
      <c r="B5" s="13" t="s">
        <v>215</v>
      </c>
      <c r="C5" s="14">
        <v>1063000000</v>
      </c>
      <c r="D5" s="14">
        <v>858000000</v>
      </c>
      <c r="E5" s="14">
        <v>723000000</v>
      </c>
    </row>
    <row r="6" spans="2:5">
      <c r="B6" s="15" t="s">
        <v>216</v>
      </c>
      <c r="C6" s="16">
        <v>0.3</v>
      </c>
      <c r="D6" s="16">
        <v>0.26329243256138929</v>
      </c>
      <c r="E6" s="16">
        <v>0.28695493661759441</v>
      </c>
    </row>
    <row r="7" spans="2:5">
      <c r="B7" s="15" t="s">
        <v>219</v>
      </c>
      <c r="C7" s="16">
        <v>0.19</v>
      </c>
      <c r="D7" s="16">
        <v>0.27834983428147392</v>
      </c>
      <c r="E7" s="16">
        <v>0.2165922238546853</v>
      </c>
    </row>
    <row r="8" spans="2:5">
      <c r="B8" s="15" t="s">
        <v>218</v>
      </c>
      <c r="C8" s="16">
        <v>0.2</v>
      </c>
      <c r="D8" s="16">
        <v>0.11605291406514638</v>
      </c>
      <c r="E8" s="16">
        <v>0.20215938539366229</v>
      </c>
    </row>
    <row r="9" spans="2:5">
      <c r="B9" s="15" t="s">
        <v>217</v>
      </c>
      <c r="C9" s="16">
        <v>0.21</v>
      </c>
      <c r="D9" s="16">
        <v>0.1986000545049246</v>
      </c>
      <c r="E9" s="16">
        <v>0.14834368745886234</v>
      </c>
    </row>
    <row r="10" spans="2:5">
      <c r="B10" s="15" t="s">
        <v>222</v>
      </c>
      <c r="C10" s="16">
        <v>0.02</v>
      </c>
      <c r="D10" s="16">
        <v>3.6069345318787582E-2</v>
      </c>
      <c r="E10" s="16">
        <v>5.6103762316308869E-2</v>
      </c>
    </row>
    <row r="11" spans="2:5">
      <c r="B11" s="15" t="s">
        <v>220</v>
      </c>
      <c r="C11" s="16">
        <v>0.05</v>
      </c>
      <c r="D11" s="16">
        <v>6.9026708980373441E-2</v>
      </c>
      <c r="E11" s="16">
        <v>4.5508682986338006E-2</v>
      </c>
    </row>
    <row r="12" spans="2:5">
      <c r="B12" s="15" t="s">
        <v>221</v>
      </c>
      <c r="C12" s="16">
        <v>0.02</v>
      </c>
      <c r="D12" s="16">
        <v>3.8608710287904788E-2</v>
      </c>
      <c r="E12" s="16">
        <v>4.4337321372548678E-2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D7713-1007-44AE-9C67-4E08B13FBAAC}">
  <dimension ref="B2:Z36"/>
  <sheetViews>
    <sheetView showGridLines="0" topLeftCell="A11" zoomScaleNormal="100" workbookViewId="0"/>
  </sheetViews>
  <sheetFormatPr defaultRowHeight="15"/>
  <cols>
    <col min="1" max="1" width="9.140625" style="2"/>
    <col min="2" max="2" width="11.5703125" style="149" bestFit="1" customWidth="1"/>
    <col min="3" max="3" width="28.7109375" style="32" customWidth="1"/>
    <col min="4" max="4" width="54.85546875" style="32" customWidth="1"/>
    <col min="5" max="5" width="4" style="11" bestFit="1" customWidth="1"/>
    <col min="6" max="6" width="3.140625" style="11" bestFit="1" customWidth="1"/>
    <col min="7" max="7" width="3.85546875" style="11" bestFit="1" customWidth="1"/>
    <col min="8" max="8" width="5" style="11" bestFit="1" customWidth="1"/>
    <col min="9" max="11" width="5.42578125" style="11" bestFit="1" customWidth="1"/>
    <col min="12" max="12" width="5.42578125" style="11" customWidth="1"/>
    <col min="13" max="13" width="5.42578125" style="11" bestFit="1" customWidth="1"/>
    <col min="14" max="14" width="6.42578125" style="11" bestFit="1" customWidth="1"/>
    <col min="15" max="15" width="4.85546875" style="11" bestFit="1" customWidth="1"/>
    <col min="16" max="16" width="4" style="11" bestFit="1" customWidth="1"/>
    <col min="17" max="17" width="4" style="11" customWidth="1"/>
    <col min="18" max="18" width="5.28515625" style="11" bestFit="1" customWidth="1"/>
    <col min="19" max="20" width="5.28515625" style="11" customWidth="1"/>
    <col min="21" max="22" width="5.7109375" style="11" customWidth="1"/>
    <col min="23" max="23" width="5.140625" style="2" customWidth="1"/>
    <col min="25" max="16384" width="9.140625" style="2"/>
  </cols>
  <sheetData>
    <row r="2" spans="2:26" ht="24" customHeight="1">
      <c r="B2" s="148"/>
      <c r="C2" s="140"/>
      <c r="D2" s="141"/>
      <c r="E2" s="187" t="s">
        <v>1</v>
      </c>
      <c r="F2" s="188"/>
      <c r="G2" s="188"/>
      <c r="H2" s="189"/>
      <c r="I2" s="193" t="s">
        <v>2</v>
      </c>
      <c r="J2" s="194"/>
      <c r="K2" s="194"/>
      <c r="L2" s="194"/>
      <c r="M2" s="194"/>
      <c r="N2" s="195"/>
      <c r="O2" s="187" t="s">
        <v>3</v>
      </c>
      <c r="P2" s="188"/>
      <c r="Q2" s="188"/>
      <c r="R2" s="189"/>
      <c r="S2" s="147" t="s">
        <v>5</v>
      </c>
      <c r="T2" s="190" t="s">
        <v>6</v>
      </c>
      <c r="U2" s="191"/>
      <c r="V2" s="191"/>
      <c r="W2" s="192"/>
      <c r="X2" s="2"/>
    </row>
    <row r="3" spans="2:26">
      <c r="B3" s="145" t="s">
        <v>7</v>
      </c>
      <c r="C3" s="143" t="s">
        <v>8</v>
      </c>
      <c r="D3" s="143"/>
      <c r="E3" s="142" t="s">
        <v>9</v>
      </c>
      <c r="F3" s="142" t="s">
        <v>10</v>
      </c>
      <c r="G3" s="142" t="s">
        <v>11</v>
      </c>
      <c r="H3" s="142" t="s">
        <v>244</v>
      </c>
      <c r="I3" s="142" t="s">
        <v>12</v>
      </c>
      <c r="J3" s="142" t="s">
        <v>13</v>
      </c>
      <c r="K3" s="142" t="s">
        <v>14</v>
      </c>
      <c r="L3" s="142" t="s">
        <v>15</v>
      </c>
      <c r="M3" s="142" t="s">
        <v>16</v>
      </c>
      <c r="N3" s="144" t="s">
        <v>245</v>
      </c>
      <c r="O3" s="142" t="s">
        <v>17</v>
      </c>
      <c r="P3" s="142" t="s">
        <v>18</v>
      </c>
      <c r="Q3" s="142" t="s">
        <v>19</v>
      </c>
      <c r="R3" s="142" t="s">
        <v>20</v>
      </c>
      <c r="S3" s="142" t="s">
        <v>21</v>
      </c>
      <c r="T3" s="142" t="s">
        <v>224</v>
      </c>
      <c r="U3" s="142" t="s">
        <v>1</v>
      </c>
      <c r="V3" s="142" t="s">
        <v>246</v>
      </c>
      <c r="W3" s="142" t="s">
        <v>225</v>
      </c>
      <c r="Y3"/>
    </row>
    <row r="4" spans="2:26">
      <c r="B4" s="145" t="s">
        <v>22</v>
      </c>
      <c r="C4" s="146" t="s">
        <v>23</v>
      </c>
      <c r="D4" s="143" t="s">
        <v>24</v>
      </c>
      <c r="E4" s="142" t="s">
        <v>25</v>
      </c>
      <c r="F4" s="142" t="s">
        <v>25</v>
      </c>
      <c r="G4" s="142" t="s">
        <v>25</v>
      </c>
      <c r="H4" s="142" t="s">
        <v>25</v>
      </c>
      <c r="I4" s="142" t="s">
        <v>25</v>
      </c>
      <c r="J4" s="142" t="s">
        <v>25</v>
      </c>
      <c r="K4" s="142" t="s">
        <v>25</v>
      </c>
      <c r="L4" s="142" t="s">
        <v>25</v>
      </c>
      <c r="M4" s="142" t="s">
        <v>25</v>
      </c>
      <c r="N4" s="142" t="s">
        <v>25</v>
      </c>
      <c r="O4" s="142" t="s">
        <v>25</v>
      </c>
      <c r="P4" s="142" t="s">
        <v>25</v>
      </c>
      <c r="Q4" s="142" t="s">
        <v>25</v>
      </c>
      <c r="R4" s="142" t="s">
        <v>25</v>
      </c>
      <c r="S4" s="142" t="s">
        <v>25</v>
      </c>
      <c r="T4" s="142" t="s">
        <v>25</v>
      </c>
      <c r="U4" s="142" t="s">
        <v>25</v>
      </c>
      <c r="V4" s="142" t="s">
        <v>25</v>
      </c>
      <c r="W4" s="142" t="s">
        <v>25</v>
      </c>
      <c r="Y4"/>
      <c r="Z4"/>
    </row>
    <row r="5" spans="2:26">
      <c r="B5" s="145" t="s">
        <v>26</v>
      </c>
      <c r="C5" s="146" t="s">
        <v>27</v>
      </c>
      <c r="D5" s="143" t="s">
        <v>28</v>
      </c>
      <c r="E5" s="142" t="s">
        <v>25</v>
      </c>
      <c r="F5" s="142" t="s">
        <v>25</v>
      </c>
      <c r="G5" s="142" t="s">
        <v>25</v>
      </c>
      <c r="H5" s="142" t="s">
        <v>25</v>
      </c>
      <c r="I5" s="142" t="s">
        <v>25</v>
      </c>
      <c r="J5" s="142" t="s">
        <v>25</v>
      </c>
      <c r="K5" s="142" t="s">
        <v>25</v>
      </c>
      <c r="L5" s="142" t="s">
        <v>25</v>
      </c>
      <c r="M5" s="142" t="s">
        <v>25</v>
      </c>
      <c r="N5" s="142" t="s">
        <v>25</v>
      </c>
      <c r="O5" s="142" t="s">
        <v>25</v>
      </c>
      <c r="P5" s="142" t="s">
        <v>25</v>
      </c>
      <c r="Q5" s="142" t="s">
        <v>25</v>
      </c>
      <c r="R5" s="142" t="s">
        <v>25</v>
      </c>
      <c r="S5" s="142" t="s">
        <v>25</v>
      </c>
      <c r="T5" s="142" t="s">
        <v>25</v>
      </c>
      <c r="U5" s="142" t="s">
        <v>25</v>
      </c>
      <c r="V5" s="142" t="s">
        <v>25</v>
      </c>
      <c r="W5" s="142" t="s">
        <v>25</v>
      </c>
      <c r="Y5"/>
      <c r="Z5"/>
    </row>
    <row r="6" spans="2:26">
      <c r="B6" s="145" t="s">
        <v>29</v>
      </c>
      <c r="C6" s="146" t="s">
        <v>30</v>
      </c>
      <c r="D6" s="143" t="s">
        <v>31</v>
      </c>
      <c r="E6" s="142" t="s">
        <v>25</v>
      </c>
      <c r="F6" s="142" t="s">
        <v>25</v>
      </c>
      <c r="G6" s="142" t="s">
        <v>25</v>
      </c>
      <c r="H6" s="142" t="s">
        <v>25</v>
      </c>
      <c r="I6" s="142" t="s">
        <v>25</v>
      </c>
      <c r="J6" s="142" t="s">
        <v>25</v>
      </c>
      <c r="K6" s="142" t="s">
        <v>25</v>
      </c>
      <c r="L6" s="142" t="s">
        <v>25</v>
      </c>
      <c r="M6" s="142" t="s">
        <v>25</v>
      </c>
      <c r="N6" s="142" t="s">
        <v>25</v>
      </c>
      <c r="O6" s="142" t="s">
        <v>25</v>
      </c>
      <c r="P6" s="142" t="s">
        <v>25</v>
      </c>
      <c r="Q6" s="142" t="s">
        <v>25</v>
      </c>
      <c r="R6" s="142" t="s">
        <v>25</v>
      </c>
      <c r="S6" s="142" t="s">
        <v>25</v>
      </c>
      <c r="T6" s="142" t="s">
        <v>25</v>
      </c>
      <c r="U6" s="142" t="s">
        <v>25</v>
      </c>
      <c r="V6" s="142" t="s">
        <v>25</v>
      </c>
      <c r="W6" s="142" t="s">
        <v>25</v>
      </c>
      <c r="Y6"/>
      <c r="Z6"/>
    </row>
    <row r="7" spans="2:26" ht="25.5">
      <c r="B7" s="145" t="s">
        <v>32</v>
      </c>
      <c r="C7" s="146" t="s">
        <v>30</v>
      </c>
      <c r="D7" s="146" t="s">
        <v>33</v>
      </c>
      <c r="E7" s="142" t="s">
        <v>25</v>
      </c>
      <c r="F7" s="142" t="s">
        <v>25</v>
      </c>
      <c r="G7" s="142" t="s">
        <v>25</v>
      </c>
      <c r="H7" s="142" t="s">
        <v>25</v>
      </c>
      <c r="I7" s="142" t="s">
        <v>25</v>
      </c>
      <c r="J7" s="142" t="s">
        <v>25</v>
      </c>
      <c r="K7" s="142" t="s">
        <v>25</v>
      </c>
      <c r="L7" s="142" t="s">
        <v>25</v>
      </c>
      <c r="M7" s="142" t="s">
        <v>25</v>
      </c>
      <c r="N7" s="142" t="s">
        <v>25</v>
      </c>
      <c r="O7" s="142" t="s">
        <v>25</v>
      </c>
      <c r="P7" s="142" t="s">
        <v>25</v>
      </c>
      <c r="Q7" s="142" t="s">
        <v>25</v>
      </c>
      <c r="R7" s="142" t="s">
        <v>25</v>
      </c>
      <c r="S7" s="142" t="s">
        <v>25</v>
      </c>
      <c r="T7" s="142" t="s">
        <v>25</v>
      </c>
      <c r="U7" s="142" t="s">
        <v>25</v>
      </c>
      <c r="V7" s="142" t="s">
        <v>25</v>
      </c>
      <c r="W7" s="142" t="s">
        <v>25</v>
      </c>
      <c r="Y7"/>
      <c r="Z7"/>
    </row>
    <row r="8" spans="2:26">
      <c r="B8" s="145" t="s">
        <v>34</v>
      </c>
      <c r="C8" s="146" t="s">
        <v>35</v>
      </c>
      <c r="D8" s="143" t="s">
        <v>36</v>
      </c>
      <c r="E8" s="142"/>
      <c r="F8" s="142" t="s">
        <v>25</v>
      </c>
      <c r="G8" s="142"/>
      <c r="H8" s="142" t="s">
        <v>25</v>
      </c>
      <c r="I8" s="142" t="s">
        <v>25</v>
      </c>
      <c r="J8" s="142" t="s">
        <v>25</v>
      </c>
      <c r="K8" s="142" t="s">
        <v>25</v>
      </c>
      <c r="L8" s="142" t="s">
        <v>25</v>
      </c>
      <c r="M8" s="142" t="s">
        <v>25</v>
      </c>
      <c r="N8" s="142" t="s">
        <v>25</v>
      </c>
      <c r="O8" s="142" t="s">
        <v>25</v>
      </c>
      <c r="P8" s="142" t="s">
        <v>25</v>
      </c>
      <c r="Q8" s="142"/>
      <c r="R8" s="142"/>
      <c r="S8" s="142" t="s">
        <v>25</v>
      </c>
      <c r="T8" s="142"/>
      <c r="U8" s="142"/>
      <c r="V8" s="142"/>
      <c r="W8" s="142"/>
      <c r="Y8"/>
      <c r="Z8"/>
    </row>
    <row r="9" spans="2:26">
      <c r="B9" s="145" t="s">
        <v>37</v>
      </c>
      <c r="C9" s="146" t="s">
        <v>35</v>
      </c>
      <c r="D9" s="143" t="s">
        <v>38</v>
      </c>
      <c r="E9" s="142"/>
      <c r="F9" s="142" t="s">
        <v>25</v>
      </c>
      <c r="G9" s="142"/>
      <c r="H9" s="142" t="s">
        <v>25</v>
      </c>
      <c r="I9" s="142" t="s">
        <v>25</v>
      </c>
      <c r="J9" s="142" t="s">
        <v>25</v>
      </c>
      <c r="K9" s="142" t="s">
        <v>25</v>
      </c>
      <c r="L9" s="142" t="s">
        <v>25</v>
      </c>
      <c r="M9" s="142" t="s">
        <v>25</v>
      </c>
      <c r="N9" s="142" t="s">
        <v>25</v>
      </c>
      <c r="O9" s="142" t="s">
        <v>25</v>
      </c>
      <c r="P9" s="142" t="s">
        <v>25</v>
      </c>
      <c r="Q9" s="142"/>
      <c r="R9" s="142"/>
      <c r="S9" s="142" t="s">
        <v>25</v>
      </c>
      <c r="T9" s="142"/>
      <c r="U9" s="142"/>
      <c r="V9" s="142"/>
      <c r="W9" s="142"/>
      <c r="Y9"/>
      <c r="Z9"/>
    </row>
    <row r="10" spans="2:26">
      <c r="B10" s="145" t="s">
        <v>39</v>
      </c>
      <c r="C10" s="146" t="s">
        <v>40</v>
      </c>
      <c r="D10" s="143" t="s">
        <v>41</v>
      </c>
      <c r="E10" s="142"/>
      <c r="F10" s="142" t="s">
        <v>25</v>
      </c>
      <c r="G10" s="142" t="s">
        <v>25</v>
      </c>
      <c r="H10" s="142" t="s">
        <v>25</v>
      </c>
      <c r="I10" s="142" t="s">
        <v>25</v>
      </c>
      <c r="J10" s="142" t="s">
        <v>25</v>
      </c>
      <c r="K10" s="142" t="s">
        <v>25</v>
      </c>
      <c r="L10" s="142" t="s">
        <v>25</v>
      </c>
      <c r="M10" s="142" t="s">
        <v>25</v>
      </c>
      <c r="N10" s="142" t="s">
        <v>25</v>
      </c>
      <c r="O10" s="142" t="s">
        <v>25</v>
      </c>
      <c r="P10" s="142" t="s">
        <v>25</v>
      </c>
      <c r="Q10" s="142"/>
      <c r="R10" s="142"/>
      <c r="S10" s="142" t="s">
        <v>25</v>
      </c>
      <c r="T10" s="142"/>
      <c r="U10" s="142"/>
      <c r="V10" s="142"/>
      <c r="W10" s="142"/>
      <c r="Y10"/>
      <c r="Z10"/>
    </row>
    <row r="11" spans="2:26">
      <c r="B11" s="145" t="s">
        <v>42</v>
      </c>
      <c r="C11" s="146" t="s">
        <v>43</v>
      </c>
      <c r="D11" s="143" t="s">
        <v>44</v>
      </c>
      <c r="E11" s="142"/>
      <c r="F11" s="142" t="s">
        <v>25</v>
      </c>
      <c r="G11" s="142" t="s">
        <v>25</v>
      </c>
      <c r="H11" s="142" t="s">
        <v>25</v>
      </c>
      <c r="I11" s="142" t="s">
        <v>25</v>
      </c>
      <c r="J11" s="142" t="s">
        <v>25</v>
      </c>
      <c r="K11" s="142" t="s">
        <v>25</v>
      </c>
      <c r="L11" s="142" t="s">
        <v>25</v>
      </c>
      <c r="M11" s="142" t="s">
        <v>25</v>
      </c>
      <c r="N11" s="142" t="s">
        <v>25</v>
      </c>
      <c r="O11" s="142" t="s">
        <v>25</v>
      </c>
      <c r="P11" s="142" t="s">
        <v>25</v>
      </c>
      <c r="Q11" s="142"/>
      <c r="R11" s="142"/>
      <c r="S11" s="142" t="s">
        <v>25</v>
      </c>
      <c r="T11" s="142"/>
      <c r="U11" s="142"/>
      <c r="V11" s="142"/>
      <c r="W11" s="142"/>
      <c r="Y11"/>
      <c r="Z11"/>
    </row>
    <row r="12" spans="2:26">
      <c r="B12" s="145" t="s">
        <v>45</v>
      </c>
      <c r="C12" s="146" t="s">
        <v>43</v>
      </c>
      <c r="D12" s="143" t="s">
        <v>46</v>
      </c>
      <c r="E12" s="142"/>
      <c r="F12" s="142" t="s">
        <v>25</v>
      </c>
      <c r="G12" s="142" t="s">
        <v>25</v>
      </c>
      <c r="H12" s="142" t="s">
        <v>25</v>
      </c>
      <c r="I12" s="142" t="s">
        <v>25</v>
      </c>
      <c r="J12" s="142" t="s">
        <v>25</v>
      </c>
      <c r="K12" s="142" t="s">
        <v>25</v>
      </c>
      <c r="L12" s="142" t="s">
        <v>25</v>
      </c>
      <c r="M12" s="142" t="s">
        <v>25</v>
      </c>
      <c r="N12" s="142" t="s">
        <v>25</v>
      </c>
      <c r="O12" s="142" t="s">
        <v>25</v>
      </c>
      <c r="P12" s="142" t="s">
        <v>25</v>
      </c>
      <c r="Q12" s="142"/>
      <c r="R12" s="142"/>
      <c r="S12" s="142" t="s">
        <v>25</v>
      </c>
      <c r="T12" s="142"/>
      <c r="U12" s="142"/>
      <c r="V12" s="142"/>
      <c r="W12" s="142"/>
      <c r="Y12"/>
      <c r="Z12"/>
    </row>
    <row r="13" spans="2:26">
      <c r="B13" s="145" t="s">
        <v>47</v>
      </c>
      <c r="C13" s="146" t="s">
        <v>43</v>
      </c>
      <c r="D13" s="143" t="s">
        <v>48</v>
      </c>
      <c r="E13" s="142" t="s">
        <v>25</v>
      </c>
      <c r="F13" s="142" t="s">
        <v>25</v>
      </c>
      <c r="G13" s="142" t="s">
        <v>25</v>
      </c>
      <c r="H13" s="142" t="s">
        <v>25</v>
      </c>
      <c r="I13" s="142" t="s">
        <v>25</v>
      </c>
      <c r="J13" s="142" t="s">
        <v>25</v>
      </c>
      <c r="K13" s="142" t="s">
        <v>25</v>
      </c>
      <c r="L13" s="142" t="s">
        <v>25</v>
      </c>
      <c r="M13" s="142" t="s">
        <v>25</v>
      </c>
      <c r="N13" s="142" t="s">
        <v>25</v>
      </c>
      <c r="O13" s="142" t="s">
        <v>25</v>
      </c>
      <c r="P13" s="142" t="s">
        <v>25</v>
      </c>
      <c r="Q13" s="142" t="s">
        <v>25</v>
      </c>
      <c r="R13" s="142" t="s">
        <v>25</v>
      </c>
      <c r="S13" s="142" t="s">
        <v>25</v>
      </c>
      <c r="T13" s="142" t="s">
        <v>25</v>
      </c>
      <c r="U13" s="142" t="s">
        <v>25</v>
      </c>
      <c r="V13" s="142" t="s">
        <v>25</v>
      </c>
      <c r="W13" s="142" t="s">
        <v>25</v>
      </c>
      <c r="Y13"/>
      <c r="Z13"/>
    </row>
    <row r="14" spans="2:26">
      <c r="B14" s="145" t="s">
        <v>49</v>
      </c>
      <c r="C14" s="146" t="s">
        <v>43</v>
      </c>
      <c r="D14" s="143" t="s">
        <v>50</v>
      </c>
      <c r="E14" s="142"/>
      <c r="F14" s="142" t="s">
        <v>25</v>
      </c>
      <c r="G14" s="142" t="s">
        <v>25</v>
      </c>
      <c r="H14" s="142" t="s">
        <v>25</v>
      </c>
      <c r="I14" s="142" t="s">
        <v>25</v>
      </c>
      <c r="J14" s="142" t="s">
        <v>25</v>
      </c>
      <c r="K14" s="142" t="s">
        <v>25</v>
      </c>
      <c r="L14" s="142" t="s">
        <v>25</v>
      </c>
      <c r="M14" s="142" t="s">
        <v>25</v>
      </c>
      <c r="N14" s="142" t="s">
        <v>25</v>
      </c>
      <c r="O14" s="142" t="s">
        <v>25</v>
      </c>
      <c r="P14" s="142" t="s">
        <v>25</v>
      </c>
      <c r="Q14" s="142"/>
      <c r="R14" s="142"/>
      <c r="S14" s="142" t="s">
        <v>25</v>
      </c>
      <c r="T14" s="142"/>
      <c r="U14" s="142"/>
      <c r="V14" s="142"/>
      <c r="W14" s="142"/>
      <c r="Y14"/>
      <c r="Z14"/>
    </row>
    <row r="15" spans="2:26">
      <c r="B15" s="145" t="s">
        <v>51</v>
      </c>
      <c r="C15" s="146" t="s">
        <v>52</v>
      </c>
      <c r="D15" s="143" t="s">
        <v>53</v>
      </c>
      <c r="E15" s="142"/>
      <c r="F15" s="142" t="s">
        <v>25</v>
      </c>
      <c r="G15" s="142" t="s">
        <v>25</v>
      </c>
      <c r="H15" s="142" t="s">
        <v>25</v>
      </c>
      <c r="I15" s="142" t="s">
        <v>25</v>
      </c>
      <c r="J15" s="142" t="s">
        <v>25</v>
      </c>
      <c r="K15" s="142" t="s">
        <v>25</v>
      </c>
      <c r="L15" s="142" t="s">
        <v>25</v>
      </c>
      <c r="M15" s="142" t="s">
        <v>25</v>
      </c>
      <c r="N15" s="142" t="s">
        <v>25</v>
      </c>
      <c r="O15" s="142" t="s">
        <v>25</v>
      </c>
      <c r="P15" s="142" t="s">
        <v>25</v>
      </c>
      <c r="Q15" s="142"/>
      <c r="R15" s="142"/>
      <c r="S15" s="142" t="s">
        <v>25</v>
      </c>
      <c r="T15" s="142"/>
      <c r="U15" s="142"/>
      <c r="V15" s="142"/>
      <c r="W15" s="142"/>
      <c r="Y15"/>
      <c r="Z15"/>
    </row>
    <row r="16" spans="2:26">
      <c r="B16" s="145" t="s">
        <v>54</v>
      </c>
      <c r="C16" s="146" t="s">
        <v>52</v>
      </c>
      <c r="D16" s="143" t="s">
        <v>55</v>
      </c>
      <c r="E16" s="142"/>
      <c r="F16" s="142" t="s">
        <v>25</v>
      </c>
      <c r="G16" s="142" t="s">
        <v>25</v>
      </c>
      <c r="H16" s="142" t="s">
        <v>25</v>
      </c>
      <c r="I16" s="142" t="s">
        <v>25</v>
      </c>
      <c r="J16" s="142" t="s">
        <v>25</v>
      </c>
      <c r="K16" s="142" t="s">
        <v>25</v>
      </c>
      <c r="L16" s="142" t="s">
        <v>25</v>
      </c>
      <c r="M16" s="142" t="s">
        <v>25</v>
      </c>
      <c r="N16" s="142" t="s">
        <v>25</v>
      </c>
      <c r="O16" s="142" t="s">
        <v>25</v>
      </c>
      <c r="P16" s="142" t="s">
        <v>25</v>
      </c>
      <c r="Q16" s="142"/>
      <c r="R16" s="142"/>
      <c r="S16" s="142" t="s">
        <v>25</v>
      </c>
      <c r="T16" s="142"/>
      <c r="U16" s="142"/>
      <c r="V16" s="142"/>
      <c r="W16" s="142"/>
      <c r="Y16"/>
      <c r="Z16"/>
    </row>
    <row r="17" spans="2:26">
      <c r="B17" s="145" t="s">
        <v>56</v>
      </c>
      <c r="C17" s="146" t="s">
        <v>52</v>
      </c>
      <c r="D17" s="143" t="s">
        <v>57</v>
      </c>
      <c r="E17" s="142"/>
      <c r="F17" s="142" t="s">
        <v>25</v>
      </c>
      <c r="G17" s="142" t="s">
        <v>25</v>
      </c>
      <c r="H17" s="142" t="s">
        <v>25</v>
      </c>
      <c r="I17" s="142" t="s">
        <v>25</v>
      </c>
      <c r="J17" s="142" t="s">
        <v>25</v>
      </c>
      <c r="K17" s="142" t="s">
        <v>25</v>
      </c>
      <c r="L17" s="142" t="s">
        <v>25</v>
      </c>
      <c r="M17" s="142" t="s">
        <v>25</v>
      </c>
      <c r="N17" s="142" t="s">
        <v>25</v>
      </c>
      <c r="O17" s="142" t="s">
        <v>25</v>
      </c>
      <c r="P17" s="142" t="s">
        <v>25</v>
      </c>
      <c r="Q17" s="142"/>
      <c r="R17" s="142"/>
      <c r="S17" s="142" t="s">
        <v>25</v>
      </c>
      <c r="T17" s="142"/>
      <c r="U17" s="142"/>
      <c r="V17" s="142"/>
      <c r="W17" s="142"/>
      <c r="Y17"/>
      <c r="Z17"/>
    </row>
    <row r="18" spans="2:26">
      <c r="B18" s="145" t="s">
        <v>58</v>
      </c>
      <c r="C18" s="146" t="s">
        <v>52</v>
      </c>
      <c r="D18" s="143" t="s">
        <v>59</v>
      </c>
      <c r="E18" s="142"/>
      <c r="F18" s="142" t="s">
        <v>25</v>
      </c>
      <c r="G18" s="142" t="s">
        <v>25</v>
      </c>
      <c r="H18" s="142" t="s">
        <v>25</v>
      </c>
      <c r="I18" s="142" t="s">
        <v>25</v>
      </c>
      <c r="J18" s="142" t="s">
        <v>25</v>
      </c>
      <c r="K18" s="142" t="s">
        <v>25</v>
      </c>
      <c r="L18" s="142" t="s">
        <v>25</v>
      </c>
      <c r="M18" s="142" t="s">
        <v>25</v>
      </c>
      <c r="N18" s="142" t="s">
        <v>25</v>
      </c>
      <c r="O18" s="142" t="s">
        <v>25</v>
      </c>
      <c r="P18" s="142" t="s">
        <v>25</v>
      </c>
      <c r="Q18" s="142"/>
      <c r="R18" s="142"/>
      <c r="S18" s="142" t="s">
        <v>25</v>
      </c>
      <c r="T18" s="142"/>
      <c r="U18" s="142"/>
      <c r="V18" s="142"/>
      <c r="W18" s="142"/>
      <c r="Y18"/>
      <c r="Z18"/>
    </row>
    <row r="19" spans="2:26">
      <c r="B19" s="145" t="s">
        <v>60</v>
      </c>
      <c r="C19" s="146" t="s">
        <v>52</v>
      </c>
      <c r="D19" s="143" t="s">
        <v>61</v>
      </c>
      <c r="E19" s="142"/>
      <c r="F19" s="142" t="s">
        <v>25</v>
      </c>
      <c r="G19" s="142" t="s">
        <v>25</v>
      </c>
      <c r="H19" s="142" t="s">
        <v>25</v>
      </c>
      <c r="I19" s="142" t="s">
        <v>25</v>
      </c>
      <c r="J19" s="142" t="s">
        <v>25</v>
      </c>
      <c r="K19" s="142" t="s">
        <v>25</v>
      </c>
      <c r="L19" s="142" t="s">
        <v>25</v>
      </c>
      <c r="M19" s="142" t="s">
        <v>25</v>
      </c>
      <c r="N19" s="142" t="s">
        <v>25</v>
      </c>
      <c r="O19" s="142" t="s">
        <v>25</v>
      </c>
      <c r="P19" s="142" t="s">
        <v>25</v>
      </c>
      <c r="Q19" s="142"/>
      <c r="R19" s="142"/>
      <c r="S19" s="142" t="s">
        <v>25</v>
      </c>
      <c r="T19" s="142"/>
      <c r="U19" s="142"/>
      <c r="V19" s="142"/>
      <c r="W19" s="142"/>
      <c r="Y19"/>
      <c r="Z19"/>
    </row>
    <row r="20" spans="2:26">
      <c r="B20" s="145" t="s">
        <v>62</v>
      </c>
      <c r="C20" s="143" t="s">
        <v>63</v>
      </c>
      <c r="D20" s="143" t="s">
        <v>64</v>
      </c>
      <c r="E20" s="142" t="s">
        <v>25</v>
      </c>
      <c r="F20" s="142" t="s">
        <v>25</v>
      </c>
      <c r="G20" s="142" t="s">
        <v>25</v>
      </c>
      <c r="H20" s="142" t="s">
        <v>25</v>
      </c>
      <c r="I20" s="142" t="s">
        <v>25</v>
      </c>
      <c r="J20" s="142" t="s">
        <v>25</v>
      </c>
      <c r="K20" s="142" t="s">
        <v>25</v>
      </c>
      <c r="L20" s="142" t="s">
        <v>25</v>
      </c>
      <c r="M20" s="142" t="s">
        <v>25</v>
      </c>
      <c r="N20" s="142" t="s">
        <v>25</v>
      </c>
      <c r="O20" s="142" t="s">
        <v>25</v>
      </c>
      <c r="P20" s="142" t="s">
        <v>25</v>
      </c>
      <c r="Q20" s="142" t="s">
        <v>25</v>
      </c>
      <c r="R20" s="142" t="s">
        <v>25</v>
      </c>
      <c r="S20" s="142" t="s">
        <v>25</v>
      </c>
      <c r="T20" s="142" t="s">
        <v>25</v>
      </c>
      <c r="U20" s="142" t="s">
        <v>25</v>
      </c>
      <c r="V20" s="142" t="s">
        <v>25</v>
      </c>
      <c r="W20" s="142" t="s">
        <v>25</v>
      </c>
      <c r="Y20"/>
      <c r="Z20"/>
    </row>
    <row r="21" spans="2:26">
      <c r="B21" s="145" t="s">
        <v>65</v>
      </c>
      <c r="C21" s="143" t="s">
        <v>66</v>
      </c>
      <c r="D21" s="143" t="s">
        <v>67</v>
      </c>
      <c r="E21" s="142" t="s">
        <v>25</v>
      </c>
      <c r="F21" s="142" t="s">
        <v>25</v>
      </c>
      <c r="G21" s="142" t="s">
        <v>25</v>
      </c>
      <c r="H21" s="142" t="s">
        <v>25</v>
      </c>
      <c r="I21" s="142" t="s">
        <v>25</v>
      </c>
      <c r="J21" s="142" t="s">
        <v>25</v>
      </c>
      <c r="K21" s="142" t="s">
        <v>25</v>
      </c>
      <c r="L21" s="142" t="s">
        <v>25</v>
      </c>
      <c r="M21" s="142" t="s">
        <v>25</v>
      </c>
      <c r="N21" s="142" t="s">
        <v>25</v>
      </c>
      <c r="O21" s="142" t="s">
        <v>25</v>
      </c>
      <c r="P21" s="142" t="s">
        <v>25</v>
      </c>
      <c r="Q21" s="142" t="s">
        <v>25</v>
      </c>
      <c r="R21" s="142" t="s">
        <v>25</v>
      </c>
      <c r="S21" s="142" t="s">
        <v>25</v>
      </c>
      <c r="T21" s="142" t="s">
        <v>25</v>
      </c>
      <c r="U21" s="142" t="s">
        <v>25</v>
      </c>
      <c r="V21" s="142" t="s">
        <v>25</v>
      </c>
      <c r="W21" s="142" t="s">
        <v>25</v>
      </c>
      <c r="Y21"/>
      <c r="Z21"/>
    </row>
    <row r="22" spans="2:26">
      <c r="B22" s="145" t="s">
        <v>68</v>
      </c>
      <c r="C22" s="146" t="s">
        <v>69</v>
      </c>
      <c r="D22" s="143" t="s">
        <v>70</v>
      </c>
      <c r="E22" s="142" t="s">
        <v>25</v>
      </c>
      <c r="F22" s="142" t="s">
        <v>25</v>
      </c>
      <c r="G22" s="142" t="s">
        <v>25</v>
      </c>
      <c r="H22" s="142" t="s">
        <v>25</v>
      </c>
      <c r="I22" s="142" t="s">
        <v>25</v>
      </c>
      <c r="J22" s="142" t="s">
        <v>25</v>
      </c>
      <c r="K22" s="142" t="s">
        <v>25</v>
      </c>
      <c r="L22" s="142" t="s">
        <v>25</v>
      </c>
      <c r="M22" s="142" t="s">
        <v>25</v>
      </c>
      <c r="N22" s="142" t="s">
        <v>25</v>
      </c>
      <c r="O22" s="142" t="s">
        <v>25</v>
      </c>
      <c r="P22" s="142" t="s">
        <v>25</v>
      </c>
      <c r="Q22" s="142" t="s">
        <v>25</v>
      </c>
      <c r="R22" s="142" t="s">
        <v>25</v>
      </c>
      <c r="S22" s="142" t="s">
        <v>25</v>
      </c>
      <c r="T22" s="142" t="s">
        <v>25</v>
      </c>
      <c r="U22" s="142" t="s">
        <v>25</v>
      </c>
      <c r="V22" s="142" t="s">
        <v>25</v>
      </c>
      <c r="W22" s="142" t="s">
        <v>25</v>
      </c>
      <c r="Y22"/>
      <c r="Z22"/>
    </row>
    <row r="23" spans="2:26">
      <c r="B23" s="145" t="s">
        <v>71</v>
      </c>
      <c r="C23" s="143" t="s">
        <v>72</v>
      </c>
      <c r="D23" s="143" t="s">
        <v>73</v>
      </c>
      <c r="E23" s="142" t="s">
        <v>25</v>
      </c>
      <c r="F23" s="142" t="s">
        <v>25</v>
      </c>
      <c r="G23" s="142" t="s">
        <v>25</v>
      </c>
      <c r="H23" s="142" t="s">
        <v>25</v>
      </c>
      <c r="I23" s="142" t="s">
        <v>25</v>
      </c>
      <c r="J23" s="142" t="s">
        <v>25</v>
      </c>
      <c r="K23" s="142" t="s">
        <v>25</v>
      </c>
      <c r="L23" s="142" t="s">
        <v>25</v>
      </c>
      <c r="M23" s="142" t="s">
        <v>25</v>
      </c>
      <c r="N23" s="142" t="s">
        <v>25</v>
      </c>
      <c r="O23" s="142" t="s">
        <v>25</v>
      </c>
      <c r="P23" s="142" t="s">
        <v>25</v>
      </c>
      <c r="Q23" s="142" t="s">
        <v>25</v>
      </c>
      <c r="R23" s="142" t="s">
        <v>25</v>
      </c>
      <c r="S23" s="142" t="s">
        <v>25</v>
      </c>
      <c r="T23" s="142" t="s">
        <v>25</v>
      </c>
      <c r="U23" s="142" t="s">
        <v>25</v>
      </c>
      <c r="V23" s="142" t="s">
        <v>25</v>
      </c>
      <c r="W23" s="142" t="s">
        <v>25</v>
      </c>
      <c r="Y23"/>
      <c r="Z23"/>
    </row>
    <row r="24" spans="2:26" ht="25.5" customHeight="1">
      <c r="B24" s="145" t="s">
        <v>74</v>
      </c>
      <c r="C24" s="143" t="s">
        <v>72</v>
      </c>
      <c r="D24" s="143" t="s">
        <v>75</v>
      </c>
      <c r="E24" s="142" t="s">
        <v>25</v>
      </c>
      <c r="F24" s="142" t="s">
        <v>25</v>
      </c>
      <c r="G24" s="142" t="s">
        <v>25</v>
      </c>
      <c r="H24" s="142" t="s">
        <v>25</v>
      </c>
      <c r="I24" s="142" t="s">
        <v>25</v>
      </c>
      <c r="J24" s="142" t="s">
        <v>25</v>
      </c>
      <c r="K24" s="142" t="s">
        <v>25</v>
      </c>
      <c r="L24" s="142" t="s">
        <v>25</v>
      </c>
      <c r="M24" s="142" t="s">
        <v>25</v>
      </c>
      <c r="N24" s="142" t="s">
        <v>25</v>
      </c>
      <c r="O24" s="142" t="s">
        <v>25</v>
      </c>
      <c r="P24" s="142" t="s">
        <v>25</v>
      </c>
      <c r="Q24" s="142" t="s">
        <v>25</v>
      </c>
      <c r="R24" s="142" t="s">
        <v>25</v>
      </c>
      <c r="S24" s="142" t="s">
        <v>25</v>
      </c>
      <c r="T24" s="142" t="s">
        <v>25</v>
      </c>
      <c r="U24" s="142" t="s">
        <v>25</v>
      </c>
      <c r="V24" s="142" t="s">
        <v>25</v>
      </c>
      <c r="W24" s="142" t="s">
        <v>25</v>
      </c>
      <c r="Y24"/>
      <c r="Z24"/>
    </row>
    <row r="25" spans="2:26">
      <c r="B25" s="145" t="s">
        <v>76</v>
      </c>
      <c r="C25" s="143" t="s">
        <v>72</v>
      </c>
      <c r="D25" s="143" t="s">
        <v>77</v>
      </c>
      <c r="E25" s="142" t="s">
        <v>25</v>
      </c>
      <c r="F25" s="142" t="s">
        <v>25</v>
      </c>
      <c r="G25" s="142" t="s">
        <v>25</v>
      </c>
      <c r="H25" s="142" t="s">
        <v>25</v>
      </c>
      <c r="I25" s="142" t="s">
        <v>25</v>
      </c>
      <c r="J25" s="142" t="s">
        <v>25</v>
      </c>
      <c r="K25" s="142" t="s">
        <v>25</v>
      </c>
      <c r="L25" s="142" t="s">
        <v>25</v>
      </c>
      <c r="M25" s="142" t="s">
        <v>25</v>
      </c>
      <c r="N25" s="142" t="s">
        <v>25</v>
      </c>
      <c r="O25" s="142" t="s">
        <v>25</v>
      </c>
      <c r="P25" s="142" t="s">
        <v>25</v>
      </c>
      <c r="Q25" s="142" t="s">
        <v>25</v>
      </c>
      <c r="R25" s="142" t="s">
        <v>25</v>
      </c>
      <c r="S25" s="142" t="s">
        <v>25</v>
      </c>
      <c r="T25" s="142" t="s">
        <v>25</v>
      </c>
      <c r="U25" s="142" t="s">
        <v>25</v>
      </c>
      <c r="V25" s="142" t="s">
        <v>25</v>
      </c>
      <c r="W25" s="142" t="s">
        <v>25</v>
      </c>
      <c r="Y25"/>
      <c r="Z25"/>
    </row>
    <row r="26" spans="2:26" ht="25.5">
      <c r="B26" s="145" t="s">
        <v>78</v>
      </c>
      <c r="C26" s="143" t="s">
        <v>72</v>
      </c>
      <c r="D26" s="143" t="s">
        <v>79</v>
      </c>
      <c r="E26" s="142" t="s">
        <v>25</v>
      </c>
      <c r="F26" s="142" t="s">
        <v>25</v>
      </c>
      <c r="G26" s="142" t="s">
        <v>25</v>
      </c>
      <c r="H26" s="142" t="s">
        <v>25</v>
      </c>
      <c r="I26" s="142" t="s">
        <v>25</v>
      </c>
      <c r="J26" s="142" t="s">
        <v>25</v>
      </c>
      <c r="K26" s="142" t="s">
        <v>25</v>
      </c>
      <c r="L26" s="142" t="s">
        <v>25</v>
      </c>
      <c r="M26" s="142" t="s">
        <v>25</v>
      </c>
      <c r="N26" s="142" t="s">
        <v>25</v>
      </c>
      <c r="O26" s="142" t="s">
        <v>25</v>
      </c>
      <c r="P26" s="142" t="s">
        <v>25</v>
      </c>
      <c r="Q26" s="142" t="s">
        <v>25</v>
      </c>
      <c r="R26" s="142" t="s">
        <v>25</v>
      </c>
      <c r="S26" s="142" t="s">
        <v>25</v>
      </c>
      <c r="T26" s="142" t="s">
        <v>25</v>
      </c>
      <c r="U26" s="142" t="s">
        <v>25</v>
      </c>
      <c r="V26" s="142" t="s">
        <v>25</v>
      </c>
      <c r="W26" s="142" t="s">
        <v>25</v>
      </c>
      <c r="Y26"/>
      <c r="Z26"/>
    </row>
    <row r="27" spans="2:26">
      <c r="B27" s="145" t="s">
        <v>80</v>
      </c>
      <c r="C27" s="143" t="s">
        <v>72</v>
      </c>
      <c r="D27" s="143" t="s">
        <v>81</v>
      </c>
      <c r="E27" s="142" t="s">
        <v>25</v>
      </c>
      <c r="F27" s="142" t="s">
        <v>25</v>
      </c>
      <c r="G27" s="142" t="s">
        <v>25</v>
      </c>
      <c r="H27" s="142" t="s">
        <v>25</v>
      </c>
      <c r="I27" s="142" t="s">
        <v>25</v>
      </c>
      <c r="J27" s="142" t="s">
        <v>25</v>
      </c>
      <c r="K27" s="142" t="s">
        <v>25</v>
      </c>
      <c r="L27" s="142" t="s">
        <v>25</v>
      </c>
      <c r="M27" s="142" t="s">
        <v>25</v>
      </c>
      <c r="N27" s="142" t="s">
        <v>25</v>
      </c>
      <c r="O27" s="142" t="s">
        <v>25</v>
      </c>
      <c r="P27" s="142" t="s">
        <v>25</v>
      </c>
      <c r="Q27" s="142" t="s">
        <v>25</v>
      </c>
      <c r="R27" s="142" t="s">
        <v>25</v>
      </c>
      <c r="S27" s="142" t="s">
        <v>25</v>
      </c>
      <c r="T27" s="142" t="s">
        <v>25</v>
      </c>
      <c r="U27" s="142" t="s">
        <v>25</v>
      </c>
      <c r="V27" s="142" t="s">
        <v>25</v>
      </c>
      <c r="W27" s="142" t="s">
        <v>25</v>
      </c>
      <c r="Y27"/>
      <c r="Z27"/>
    </row>
    <row r="28" spans="2:26">
      <c r="B28" s="145" t="s">
        <v>82</v>
      </c>
      <c r="C28" s="143" t="s">
        <v>72</v>
      </c>
      <c r="D28" s="143" t="s">
        <v>83</v>
      </c>
      <c r="E28" s="142" t="s">
        <v>25</v>
      </c>
      <c r="F28" s="142" t="s">
        <v>25</v>
      </c>
      <c r="G28" s="142" t="s">
        <v>25</v>
      </c>
      <c r="H28" s="142" t="s">
        <v>25</v>
      </c>
      <c r="I28" s="142" t="s">
        <v>25</v>
      </c>
      <c r="J28" s="142" t="s">
        <v>25</v>
      </c>
      <c r="K28" s="142" t="s">
        <v>25</v>
      </c>
      <c r="L28" s="142" t="s">
        <v>25</v>
      </c>
      <c r="M28" s="142" t="s">
        <v>25</v>
      </c>
      <c r="N28" s="142" t="s">
        <v>25</v>
      </c>
      <c r="O28" s="142" t="s">
        <v>25</v>
      </c>
      <c r="P28" s="142" t="s">
        <v>25</v>
      </c>
      <c r="Q28" s="142" t="s">
        <v>25</v>
      </c>
      <c r="R28" s="142" t="s">
        <v>25</v>
      </c>
      <c r="S28" s="142" t="s">
        <v>25</v>
      </c>
      <c r="T28" s="142" t="s">
        <v>25</v>
      </c>
      <c r="U28" s="142" t="s">
        <v>25</v>
      </c>
      <c r="V28" s="142" t="s">
        <v>25</v>
      </c>
      <c r="W28" s="142" t="s">
        <v>25</v>
      </c>
      <c r="Y28"/>
      <c r="Z28"/>
    </row>
    <row r="29" spans="2:26" ht="25.5">
      <c r="B29" s="145" t="s">
        <v>84</v>
      </c>
      <c r="C29" s="143" t="s">
        <v>72</v>
      </c>
      <c r="D29" s="143" t="s">
        <v>85</v>
      </c>
      <c r="E29" s="142" t="s">
        <v>25</v>
      </c>
      <c r="F29" s="142" t="s">
        <v>25</v>
      </c>
      <c r="G29" s="142" t="s">
        <v>25</v>
      </c>
      <c r="H29" s="142" t="s">
        <v>25</v>
      </c>
      <c r="I29" s="142" t="s">
        <v>25</v>
      </c>
      <c r="J29" s="142" t="s">
        <v>25</v>
      </c>
      <c r="K29" s="142" t="s">
        <v>25</v>
      </c>
      <c r="L29" s="142" t="s">
        <v>25</v>
      </c>
      <c r="M29" s="142" t="s">
        <v>25</v>
      </c>
      <c r="N29" s="142" t="s">
        <v>25</v>
      </c>
      <c r="O29" s="142" t="s">
        <v>25</v>
      </c>
      <c r="P29" s="142" t="s">
        <v>25</v>
      </c>
      <c r="Q29" s="142" t="s">
        <v>25</v>
      </c>
      <c r="R29" s="142" t="s">
        <v>25</v>
      </c>
      <c r="S29" s="142" t="s">
        <v>25</v>
      </c>
      <c r="T29" s="142" t="s">
        <v>25</v>
      </c>
      <c r="U29" s="142" t="s">
        <v>25</v>
      </c>
      <c r="V29" s="142" t="s">
        <v>25</v>
      </c>
      <c r="W29" s="142" t="s">
        <v>25</v>
      </c>
      <c r="Y29"/>
      <c r="Z29"/>
    </row>
    <row r="30" spans="2:26">
      <c r="B30" s="145" t="s">
        <v>86</v>
      </c>
      <c r="C30" s="143" t="s">
        <v>72</v>
      </c>
      <c r="D30" s="143" t="s">
        <v>87</v>
      </c>
      <c r="E30" s="142" t="s">
        <v>25</v>
      </c>
      <c r="F30" s="142" t="s">
        <v>25</v>
      </c>
      <c r="G30" s="142" t="s">
        <v>25</v>
      </c>
      <c r="H30" s="142" t="s">
        <v>25</v>
      </c>
      <c r="I30" s="142" t="s">
        <v>25</v>
      </c>
      <c r="J30" s="142" t="s">
        <v>25</v>
      </c>
      <c r="K30" s="142" t="s">
        <v>25</v>
      </c>
      <c r="L30" s="142" t="s">
        <v>25</v>
      </c>
      <c r="M30" s="142" t="s">
        <v>25</v>
      </c>
      <c r="N30" s="142" t="s">
        <v>25</v>
      </c>
      <c r="O30" s="142" t="s">
        <v>25</v>
      </c>
      <c r="P30" s="142" t="s">
        <v>25</v>
      </c>
      <c r="Q30" s="142" t="s">
        <v>25</v>
      </c>
      <c r="R30" s="142" t="s">
        <v>25</v>
      </c>
      <c r="S30" s="142" t="s">
        <v>25</v>
      </c>
      <c r="T30" s="142" t="s">
        <v>25</v>
      </c>
      <c r="U30" s="142" t="s">
        <v>25</v>
      </c>
      <c r="V30" s="142" t="s">
        <v>25</v>
      </c>
      <c r="W30" s="142" t="s">
        <v>25</v>
      </c>
      <c r="Y30"/>
      <c r="Z30"/>
    </row>
    <row r="31" spans="2:26">
      <c r="B31" s="145" t="s">
        <v>88</v>
      </c>
      <c r="C31" s="143" t="s">
        <v>89</v>
      </c>
      <c r="D31" s="143" t="s">
        <v>90</v>
      </c>
      <c r="E31" s="142" t="s">
        <v>25</v>
      </c>
      <c r="F31" s="142" t="s">
        <v>25</v>
      </c>
      <c r="G31" s="144" t="s">
        <v>25</v>
      </c>
      <c r="H31" s="142" t="s">
        <v>25</v>
      </c>
      <c r="I31" s="142" t="s">
        <v>25</v>
      </c>
      <c r="J31" s="142" t="s">
        <v>25</v>
      </c>
      <c r="K31" s="142" t="s">
        <v>25</v>
      </c>
      <c r="L31" s="142" t="s">
        <v>25</v>
      </c>
      <c r="M31" s="142" t="s">
        <v>25</v>
      </c>
      <c r="N31" s="142" t="s">
        <v>25</v>
      </c>
      <c r="O31" s="142" t="s">
        <v>25</v>
      </c>
      <c r="P31" s="142" t="s">
        <v>25</v>
      </c>
      <c r="Q31" s="142" t="s">
        <v>25</v>
      </c>
      <c r="R31" s="142" t="s">
        <v>25</v>
      </c>
      <c r="S31" s="142" t="s">
        <v>25</v>
      </c>
      <c r="T31" s="142" t="s">
        <v>25</v>
      </c>
      <c r="U31" s="142" t="s">
        <v>25</v>
      </c>
      <c r="V31" s="142" t="s">
        <v>25</v>
      </c>
      <c r="W31" s="142" t="s">
        <v>25</v>
      </c>
      <c r="Y31"/>
      <c r="Z31"/>
    </row>
    <row r="32" spans="2:26">
      <c r="B32" s="145" t="s">
        <v>91</v>
      </c>
      <c r="C32" s="143" t="s">
        <v>92</v>
      </c>
      <c r="D32" s="143" t="s">
        <v>93</v>
      </c>
      <c r="E32" s="142" t="s">
        <v>25</v>
      </c>
      <c r="F32" s="142" t="s">
        <v>25</v>
      </c>
      <c r="G32" s="142" t="s">
        <v>25</v>
      </c>
      <c r="H32" s="142" t="s">
        <v>25</v>
      </c>
      <c r="I32" s="142" t="s">
        <v>25</v>
      </c>
      <c r="J32" s="142" t="s">
        <v>25</v>
      </c>
      <c r="K32" s="142" t="s">
        <v>25</v>
      </c>
      <c r="L32" s="142" t="s">
        <v>25</v>
      </c>
      <c r="M32" s="142" t="s">
        <v>25</v>
      </c>
      <c r="N32" s="142" t="s">
        <v>25</v>
      </c>
      <c r="O32" s="142" t="s">
        <v>25</v>
      </c>
      <c r="P32" s="142" t="s">
        <v>25</v>
      </c>
      <c r="Q32" s="142" t="s">
        <v>25</v>
      </c>
      <c r="R32" s="142" t="s">
        <v>25</v>
      </c>
      <c r="S32" s="142" t="s">
        <v>25</v>
      </c>
      <c r="T32" s="142" t="s">
        <v>25</v>
      </c>
      <c r="U32" s="142" t="s">
        <v>25</v>
      </c>
      <c r="V32" s="142" t="s">
        <v>25</v>
      </c>
      <c r="W32" s="142" t="s">
        <v>25</v>
      </c>
      <c r="Y32"/>
      <c r="Z32"/>
    </row>
    <row r="33" spans="2:26" ht="25.5">
      <c r="B33" s="145" t="s">
        <v>94</v>
      </c>
      <c r="C33" s="143" t="s">
        <v>95</v>
      </c>
      <c r="D33" s="143" t="s">
        <v>96</v>
      </c>
      <c r="E33" s="142" t="s">
        <v>25</v>
      </c>
      <c r="F33" s="142"/>
      <c r="G33" s="142" t="s">
        <v>25</v>
      </c>
      <c r="H33" s="142" t="s">
        <v>25</v>
      </c>
      <c r="I33" s="142" t="s">
        <v>25</v>
      </c>
      <c r="J33" s="142" t="s">
        <v>25</v>
      </c>
      <c r="K33" s="142" t="s">
        <v>25</v>
      </c>
      <c r="L33" s="142" t="s">
        <v>25</v>
      </c>
      <c r="M33" s="142" t="s">
        <v>25</v>
      </c>
      <c r="N33" s="142" t="s">
        <v>25</v>
      </c>
      <c r="O33" s="142" t="s">
        <v>25</v>
      </c>
      <c r="P33" s="142" t="s">
        <v>25</v>
      </c>
      <c r="Q33" s="142" t="s">
        <v>25</v>
      </c>
      <c r="R33" s="142" t="s">
        <v>25</v>
      </c>
      <c r="S33" s="142" t="s">
        <v>25</v>
      </c>
      <c r="T33" s="171"/>
      <c r="U33" s="171"/>
      <c r="V33" s="171"/>
      <c r="W33" s="171"/>
      <c r="X33" s="2"/>
      <c r="Y33"/>
      <c r="Z33"/>
    </row>
    <row r="34" spans="2:26">
      <c r="B34" s="11" t="s">
        <v>242</v>
      </c>
      <c r="D34" s="11"/>
      <c r="U34" s="2"/>
      <c r="V34" s="2"/>
      <c r="W34"/>
    </row>
    <row r="35" spans="2:26">
      <c r="B35" s="149" t="s">
        <v>243</v>
      </c>
    </row>
    <row r="36" spans="2:26">
      <c r="B36"/>
    </row>
  </sheetData>
  <mergeCells count="4">
    <mergeCell ref="E2:H2"/>
    <mergeCell ref="T2:W2"/>
    <mergeCell ref="O2:R2"/>
    <mergeCell ref="I2:N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52228-CB43-4DD7-BF70-206C35F2B82D}">
  <dimension ref="B1:H43"/>
  <sheetViews>
    <sheetView showGridLines="0" topLeftCell="A6" zoomScaleNormal="100" workbookViewId="0"/>
  </sheetViews>
  <sheetFormatPr defaultRowHeight="12.75"/>
  <cols>
    <col min="1" max="1" width="8.5703125" style="2" customWidth="1"/>
    <col min="2" max="2" width="25.42578125" style="5" customWidth="1"/>
    <col min="3" max="5" width="13.140625" style="4" customWidth="1"/>
    <col min="6" max="7" width="9.42578125" style="1" customWidth="1"/>
    <col min="8" max="8" width="8.28515625" style="1" bestFit="1" customWidth="1"/>
    <col min="9" max="16384" width="9.140625" style="2"/>
  </cols>
  <sheetData>
    <row r="1" spans="2:8">
      <c r="B1" s="172" t="s">
        <v>251</v>
      </c>
    </row>
    <row r="2" spans="2:8">
      <c r="B2" s="2" t="s">
        <v>97</v>
      </c>
    </row>
    <row r="3" spans="2:8" ht="15.75" customHeight="1">
      <c r="B3" s="2" t="s">
        <v>98</v>
      </c>
      <c r="H3"/>
    </row>
    <row r="4" spans="2:8" ht="15.75" customHeight="1">
      <c r="B4" s="2"/>
    </row>
    <row r="5" spans="2:8">
      <c r="B5" s="196" t="s">
        <v>99</v>
      </c>
      <c r="C5" s="197"/>
      <c r="D5" s="197"/>
      <c r="E5" s="197"/>
    </row>
    <row r="6" spans="2:8">
      <c r="B6" s="109"/>
      <c r="C6" s="129">
        <v>2022</v>
      </c>
      <c r="D6" s="129">
        <v>2023</v>
      </c>
      <c r="E6" s="130">
        <v>2024</v>
      </c>
    </row>
    <row r="7" spans="2:8">
      <c r="B7" s="110" t="s">
        <v>100</v>
      </c>
      <c r="C7" s="111">
        <v>504</v>
      </c>
      <c r="D7" s="111">
        <v>486</v>
      </c>
      <c r="E7" s="112">
        <v>342</v>
      </c>
    </row>
    <row r="8" spans="2:8">
      <c r="B8" s="110" t="s">
        <v>4</v>
      </c>
      <c r="C8" s="111">
        <v>1134</v>
      </c>
      <c r="D8" s="111">
        <v>11</v>
      </c>
      <c r="E8" s="112">
        <v>5</v>
      </c>
    </row>
    <row r="9" spans="2:8">
      <c r="B9" s="110" t="s">
        <v>3</v>
      </c>
      <c r="C9" s="111">
        <v>4568</v>
      </c>
      <c r="D9" s="111">
        <v>3672</v>
      </c>
      <c r="E9" s="112">
        <v>2924</v>
      </c>
    </row>
    <row r="10" spans="2:8">
      <c r="B10" s="110" t="s">
        <v>5</v>
      </c>
      <c r="C10" s="111">
        <v>1327</v>
      </c>
      <c r="D10" s="111">
        <v>1586</v>
      </c>
      <c r="E10" s="112">
        <v>1107</v>
      </c>
    </row>
    <row r="11" spans="2:8">
      <c r="B11" s="110" t="s">
        <v>2</v>
      </c>
      <c r="C11" s="111">
        <v>6089</v>
      </c>
      <c r="D11" s="111">
        <v>6608</v>
      </c>
      <c r="E11" s="112">
        <v>7356</v>
      </c>
      <c r="H11" s="2"/>
    </row>
    <row r="12" spans="2:8" ht="13.5" thickBot="1">
      <c r="B12" s="139" t="s">
        <v>101</v>
      </c>
      <c r="C12" s="118">
        <v>13622</v>
      </c>
      <c r="D12" s="118">
        <v>12363</v>
      </c>
      <c r="E12" s="119">
        <v>11734</v>
      </c>
      <c r="G12" s="2"/>
      <c r="H12" s="2"/>
    </row>
    <row r="13" spans="2:8" ht="13.5" thickTop="1">
      <c r="B13" s="115" t="s">
        <v>102</v>
      </c>
      <c r="C13" s="116">
        <v>11664</v>
      </c>
      <c r="D13" s="116">
        <v>10414</v>
      </c>
      <c r="E13" s="117">
        <v>9807</v>
      </c>
      <c r="G13" s="2"/>
    </row>
    <row r="14" spans="2:8">
      <c r="B14" s="110" t="s">
        <v>103</v>
      </c>
      <c r="C14" s="111">
        <v>1958</v>
      </c>
      <c r="D14" s="111">
        <v>1949</v>
      </c>
      <c r="E14" s="112">
        <v>1927</v>
      </c>
    </row>
    <row r="15" spans="2:8">
      <c r="C15" s="6"/>
      <c r="D15" s="6"/>
      <c r="E15" s="7"/>
    </row>
    <row r="16" spans="2:8" ht="15.75" customHeight="1">
      <c r="B16" s="198" t="s">
        <v>104</v>
      </c>
      <c r="C16" s="199"/>
      <c r="D16" s="199"/>
      <c r="E16" s="199"/>
    </row>
    <row r="17" spans="2:8">
      <c r="B17" s="113"/>
      <c r="C17" s="129">
        <v>2022</v>
      </c>
      <c r="D17" s="129">
        <v>2023</v>
      </c>
      <c r="E17" s="130">
        <v>2024</v>
      </c>
    </row>
    <row r="18" spans="2:8">
      <c r="B18" s="110" t="s">
        <v>105</v>
      </c>
      <c r="C18" s="111">
        <v>10106</v>
      </c>
      <c r="D18" s="111">
        <v>9133</v>
      </c>
      <c r="E18" s="112">
        <v>8734</v>
      </c>
    </row>
    <row r="19" spans="2:8">
      <c r="B19" s="110" t="s">
        <v>106</v>
      </c>
      <c r="C19" s="111">
        <v>2950</v>
      </c>
      <c r="D19" s="111">
        <v>2673</v>
      </c>
      <c r="E19" s="112">
        <v>2425</v>
      </c>
    </row>
    <row r="20" spans="2:8">
      <c r="B20" s="110" t="s">
        <v>107</v>
      </c>
      <c r="C20" s="111">
        <v>566</v>
      </c>
      <c r="D20" s="111">
        <v>557</v>
      </c>
      <c r="E20" s="112">
        <v>575</v>
      </c>
    </row>
    <row r="21" spans="2:8" ht="13.5" thickBot="1">
      <c r="B21" s="139" t="s">
        <v>101</v>
      </c>
      <c r="C21" s="118">
        <v>13622</v>
      </c>
      <c r="D21" s="118">
        <v>12363</v>
      </c>
      <c r="E21" s="119">
        <v>11734</v>
      </c>
    </row>
    <row r="22" spans="2:8" ht="13.5" thickTop="1">
      <c r="B22" s="115" t="s">
        <v>108</v>
      </c>
      <c r="C22" s="116">
        <v>107</v>
      </c>
      <c r="D22" s="116">
        <v>111</v>
      </c>
      <c r="E22" s="117">
        <v>104</v>
      </c>
    </row>
    <row r="24" spans="2:8">
      <c r="B24" s="196" t="s">
        <v>240</v>
      </c>
      <c r="C24" s="197"/>
      <c r="D24" s="197"/>
      <c r="E24" s="197"/>
    </row>
    <row r="25" spans="2:8">
      <c r="B25" s="109"/>
      <c r="C25" s="40" t="s">
        <v>103</v>
      </c>
      <c r="D25" s="40" t="s">
        <v>102</v>
      </c>
      <c r="E25" s="40" t="s">
        <v>101</v>
      </c>
    </row>
    <row r="26" spans="2:8">
      <c r="B26" s="114" t="s">
        <v>109</v>
      </c>
      <c r="C26" s="111">
        <v>1927</v>
      </c>
      <c r="D26" s="111">
        <v>9807</v>
      </c>
      <c r="E26" s="111">
        <v>11734</v>
      </c>
    </row>
    <row r="27" spans="2:8">
      <c r="B27" s="114" t="s">
        <v>110</v>
      </c>
      <c r="C27" s="111">
        <v>1</v>
      </c>
      <c r="D27" s="111">
        <v>206</v>
      </c>
      <c r="E27" s="111">
        <v>207</v>
      </c>
    </row>
    <row r="28" spans="2:8">
      <c r="B28" s="114" t="s">
        <v>111</v>
      </c>
      <c r="C28" s="111">
        <v>0</v>
      </c>
      <c r="D28" s="111">
        <v>0</v>
      </c>
      <c r="E28" s="111">
        <v>0</v>
      </c>
    </row>
    <row r="29" spans="2:8" s="11" customFormat="1">
      <c r="B29" s="114" t="s">
        <v>112</v>
      </c>
      <c r="C29" s="111">
        <v>1926</v>
      </c>
      <c r="D29" s="111">
        <v>9805</v>
      </c>
      <c r="E29" s="111">
        <v>11731</v>
      </c>
      <c r="F29" s="1"/>
      <c r="G29" s="1"/>
    </row>
    <row r="30" spans="2:8">
      <c r="B30" s="114" t="s">
        <v>113</v>
      </c>
      <c r="C30" s="111">
        <v>1</v>
      </c>
      <c r="D30" s="111">
        <v>2</v>
      </c>
      <c r="E30" s="111">
        <v>3</v>
      </c>
      <c r="H30" s="2"/>
    </row>
    <row r="31" spans="2:8">
      <c r="B31" s="9"/>
      <c r="C31" s="6"/>
      <c r="D31" s="6"/>
      <c r="E31" s="6"/>
      <c r="H31" s="2"/>
    </row>
    <row r="32" spans="2:8" ht="38.25">
      <c r="B32" s="123" t="s">
        <v>241</v>
      </c>
      <c r="C32" s="120" t="s">
        <v>109</v>
      </c>
      <c r="D32" s="121" t="s">
        <v>110</v>
      </c>
      <c r="E32" s="122" t="s">
        <v>111</v>
      </c>
      <c r="F32" s="121" t="s">
        <v>112</v>
      </c>
      <c r="G32" s="120" t="s">
        <v>113</v>
      </c>
      <c r="H32" s="2"/>
    </row>
    <row r="33" spans="2:8">
      <c r="B33" s="114" t="s">
        <v>100</v>
      </c>
      <c r="C33" s="111">
        <v>342</v>
      </c>
      <c r="D33" s="111">
        <v>0</v>
      </c>
      <c r="E33" s="111">
        <v>0</v>
      </c>
      <c r="F33" s="111">
        <v>341</v>
      </c>
      <c r="G33" s="111">
        <v>1</v>
      </c>
      <c r="H33" s="2"/>
    </row>
    <row r="34" spans="2:8">
      <c r="B34" s="114" t="s">
        <v>4</v>
      </c>
      <c r="C34" s="111">
        <v>5</v>
      </c>
      <c r="D34" s="111">
        <v>0</v>
      </c>
      <c r="E34" s="111">
        <v>0</v>
      </c>
      <c r="F34" s="111">
        <v>5</v>
      </c>
      <c r="G34" s="111">
        <v>0</v>
      </c>
      <c r="H34" s="2"/>
    </row>
    <row r="35" spans="2:8">
      <c r="B35" s="114" t="s">
        <v>3</v>
      </c>
      <c r="C35" s="111">
        <v>2924</v>
      </c>
      <c r="D35" s="111">
        <v>0</v>
      </c>
      <c r="E35" s="111">
        <v>0</v>
      </c>
      <c r="F35" s="111">
        <v>2922</v>
      </c>
      <c r="G35" s="111">
        <v>2</v>
      </c>
      <c r="H35" s="2"/>
    </row>
    <row r="36" spans="2:8">
      <c r="B36" s="114" t="s">
        <v>5</v>
      </c>
      <c r="C36" s="111">
        <v>1107</v>
      </c>
      <c r="D36" s="111">
        <v>207</v>
      </c>
      <c r="E36" s="111">
        <v>0</v>
      </c>
      <c r="F36" s="111">
        <v>1107</v>
      </c>
      <c r="G36" s="111">
        <v>0</v>
      </c>
    </row>
    <row r="37" spans="2:8">
      <c r="B37" s="114" t="s">
        <v>2</v>
      </c>
      <c r="C37" s="111">
        <v>7356</v>
      </c>
      <c r="D37" s="111">
        <v>0</v>
      </c>
      <c r="E37" s="111">
        <v>0</v>
      </c>
      <c r="F37" s="111">
        <v>7356</v>
      </c>
      <c r="G37" s="111">
        <v>0</v>
      </c>
    </row>
    <row r="38" spans="2:8" ht="13.5" thickBot="1">
      <c r="B38" s="124" t="s">
        <v>101</v>
      </c>
      <c r="C38" s="118">
        <v>11734</v>
      </c>
      <c r="D38" s="118">
        <v>207</v>
      </c>
      <c r="E38" s="118">
        <v>0</v>
      </c>
      <c r="F38" s="118">
        <v>11731</v>
      </c>
      <c r="G38" s="118">
        <v>3</v>
      </c>
    </row>
    <row r="39" spans="2:8" ht="13.5" thickTop="1"/>
    <row r="40" spans="2:8">
      <c r="B40" s="125" t="s">
        <v>247</v>
      </c>
      <c r="C40" s="128"/>
      <c r="D40" s="126"/>
    </row>
    <row r="41" spans="2:8" ht="13.5" thickBot="1">
      <c r="B41" s="10" t="s">
        <v>101</v>
      </c>
      <c r="C41" s="127"/>
      <c r="D41" s="177">
        <v>254</v>
      </c>
    </row>
    <row r="42" spans="2:8" ht="13.5" thickTop="1">
      <c r="B42" s="5" t="s">
        <v>228</v>
      </c>
    </row>
    <row r="43" spans="2:8">
      <c r="B43" s="8"/>
    </row>
  </sheetData>
  <mergeCells count="3">
    <mergeCell ref="B5:E5"/>
    <mergeCell ref="B16:E16"/>
    <mergeCell ref="B24:E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5B984-1808-4A18-8054-9E648C844B97}">
  <dimension ref="B1:AD64"/>
  <sheetViews>
    <sheetView showGridLines="0" topLeftCell="A35" zoomScaleNormal="100" workbookViewId="0"/>
  </sheetViews>
  <sheetFormatPr defaultRowHeight="12.75"/>
  <cols>
    <col min="1" max="11" width="8.5703125" style="2" customWidth="1"/>
    <col min="12" max="30" width="9.140625" style="2" customWidth="1"/>
    <col min="31" max="16384" width="9.140625" style="2"/>
  </cols>
  <sheetData>
    <row r="1" spans="2:30">
      <c r="B1" s="172" t="s">
        <v>252</v>
      </c>
    </row>
    <row r="2" spans="2:30">
      <c r="B2" s="2" t="s">
        <v>97</v>
      </c>
    </row>
    <row r="3" spans="2:30">
      <c r="B3" s="2" t="s">
        <v>114</v>
      </c>
      <c r="M3" s="72"/>
      <c r="N3" s="72"/>
      <c r="O3" s="72"/>
      <c r="P3" s="72"/>
      <c r="Q3" s="72"/>
      <c r="R3" s="72"/>
      <c r="S3" s="72"/>
    </row>
    <row r="5" spans="2:30">
      <c r="B5" s="204">
        <v>2024</v>
      </c>
      <c r="C5" s="204"/>
      <c r="D5" s="204"/>
      <c r="E5" s="204"/>
      <c r="F5" s="204"/>
      <c r="G5" s="204"/>
      <c r="H5" s="204"/>
      <c r="I5" s="204"/>
      <c r="J5" s="204"/>
      <c r="L5" s="204">
        <v>2023</v>
      </c>
      <c r="M5" s="204"/>
      <c r="N5" s="204"/>
      <c r="O5" s="204"/>
      <c r="P5" s="204"/>
      <c r="Q5" s="204"/>
      <c r="R5" s="204"/>
      <c r="S5" s="204"/>
      <c r="T5" s="204"/>
      <c r="V5" s="204">
        <v>2022</v>
      </c>
      <c r="W5" s="204"/>
      <c r="X5" s="204"/>
      <c r="Y5" s="204"/>
      <c r="Z5" s="204"/>
      <c r="AA5" s="204"/>
      <c r="AB5" s="204"/>
      <c r="AC5" s="204"/>
      <c r="AD5" s="204"/>
    </row>
    <row r="7" spans="2:30" ht="15" customHeight="1">
      <c r="B7" s="205" t="s">
        <v>115</v>
      </c>
      <c r="C7" s="206"/>
      <c r="D7" s="206"/>
      <c r="E7" s="206"/>
      <c r="F7" s="206"/>
      <c r="G7" s="206"/>
      <c r="H7" s="206"/>
      <c r="I7" s="206"/>
      <c r="J7" s="206"/>
      <c r="L7" s="205" t="s">
        <v>115</v>
      </c>
      <c r="M7" s="206"/>
      <c r="N7" s="206"/>
      <c r="O7" s="206"/>
      <c r="P7" s="206"/>
      <c r="Q7" s="206"/>
      <c r="R7" s="206"/>
      <c r="S7" s="206"/>
      <c r="T7" s="206"/>
      <c r="V7" s="205" t="s">
        <v>115</v>
      </c>
      <c r="W7" s="206"/>
      <c r="X7" s="206"/>
      <c r="Y7" s="206"/>
      <c r="Z7" s="206"/>
      <c r="AA7" s="206"/>
      <c r="AB7" s="206"/>
      <c r="AC7" s="206"/>
      <c r="AD7" s="206"/>
    </row>
    <row r="8" spans="2:30" ht="15" customHeight="1">
      <c r="B8" s="33"/>
      <c r="C8" s="200" t="s">
        <v>116</v>
      </c>
      <c r="D8" s="201"/>
      <c r="E8" s="200" t="s">
        <v>117</v>
      </c>
      <c r="F8" s="201"/>
      <c r="G8" s="200" t="s">
        <v>118</v>
      </c>
      <c r="H8" s="201"/>
      <c r="I8" s="202" t="s">
        <v>101</v>
      </c>
      <c r="J8" s="203"/>
      <c r="L8" s="33"/>
      <c r="M8" s="200" t="s">
        <v>116</v>
      </c>
      <c r="N8" s="201"/>
      <c r="O8" s="200" t="s">
        <v>117</v>
      </c>
      <c r="P8" s="201"/>
      <c r="Q8" s="200" t="s">
        <v>118</v>
      </c>
      <c r="R8" s="201"/>
      <c r="S8" s="202" t="s">
        <v>101</v>
      </c>
      <c r="T8" s="203"/>
      <c r="V8" s="33"/>
      <c r="W8" s="200" t="s">
        <v>116</v>
      </c>
      <c r="X8" s="201"/>
      <c r="Y8" s="200" t="s">
        <v>117</v>
      </c>
      <c r="Z8" s="201"/>
      <c r="AA8" s="200" t="s">
        <v>118</v>
      </c>
      <c r="AB8" s="201"/>
      <c r="AC8" s="202" t="s">
        <v>101</v>
      </c>
      <c r="AD8" s="203"/>
    </row>
    <row r="9" spans="2:30">
      <c r="B9" s="33" t="s">
        <v>100</v>
      </c>
      <c r="C9" s="31">
        <v>41</v>
      </c>
      <c r="D9" s="66">
        <v>0.30597014925373134</v>
      </c>
      <c r="E9" s="31">
        <v>69</v>
      </c>
      <c r="F9" s="66">
        <v>0.5149253731343284</v>
      </c>
      <c r="G9" s="31">
        <v>24</v>
      </c>
      <c r="H9" s="66">
        <v>0.17910447761194029</v>
      </c>
      <c r="I9" s="31">
        <v>134</v>
      </c>
      <c r="J9" s="66">
        <v>1</v>
      </c>
      <c r="L9" s="33" t="s">
        <v>100</v>
      </c>
      <c r="M9" s="31">
        <v>64</v>
      </c>
      <c r="N9" s="66">
        <v>0.38554216867469882</v>
      </c>
      <c r="O9" s="31">
        <v>81</v>
      </c>
      <c r="P9" s="66">
        <v>0.48795180722891568</v>
      </c>
      <c r="Q9" s="31">
        <v>21</v>
      </c>
      <c r="R9" s="66">
        <v>0.12650602409638553</v>
      </c>
      <c r="S9" s="31">
        <v>166</v>
      </c>
      <c r="T9" s="66">
        <v>1</v>
      </c>
      <c r="V9" s="33" t="s">
        <v>100</v>
      </c>
      <c r="W9" s="31">
        <v>60</v>
      </c>
      <c r="X9" s="66">
        <v>0.38709677419354838</v>
      </c>
      <c r="Y9" s="31">
        <v>83</v>
      </c>
      <c r="Z9" s="66">
        <v>0.53548387096774197</v>
      </c>
      <c r="AA9" s="31">
        <v>12</v>
      </c>
      <c r="AB9" s="66">
        <v>7.7419354838709681E-2</v>
      </c>
      <c r="AC9" s="31">
        <v>155</v>
      </c>
      <c r="AD9" s="66">
        <v>1</v>
      </c>
    </row>
    <row r="10" spans="2:30">
      <c r="B10" s="33" t="s">
        <v>4</v>
      </c>
      <c r="C10" s="31">
        <v>0</v>
      </c>
      <c r="D10" s="66">
        <v>0</v>
      </c>
      <c r="E10" s="31">
        <v>4</v>
      </c>
      <c r="F10" s="66">
        <v>0.8</v>
      </c>
      <c r="G10" s="31">
        <v>1</v>
      </c>
      <c r="H10" s="66">
        <v>0.2</v>
      </c>
      <c r="I10" s="31">
        <v>5</v>
      </c>
      <c r="J10" s="66">
        <v>1</v>
      </c>
      <c r="L10" s="33" t="s">
        <v>4</v>
      </c>
      <c r="M10" s="31">
        <v>0</v>
      </c>
      <c r="N10" s="66">
        <v>0</v>
      </c>
      <c r="O10" s="31">
        <v>0</v>
      </c>
      <c r="P10" s="66">
        <v>0</v>
      </c>
      <c r="Q10" s="31">
        <v>0</v>
      </c>
      <c r="R10" s="66">
        <v>0</v>
      </c>
      <c r="S10" s="31">
        <v>0</v>
      </c>
      <c r="T10" s="66">
        <v>0</v>
      </c>
      <c r="V10" s="33" t="s">
        <v>4</v>
      </c>
      <c r="W10" s="31">
        <v>212</v>
      </c>
      <c r="X10" s="66">
        <v>0.35215946843853818</v>
      </c>
      <c r="Y10" s="31">
        <v>390</v>
      </c>
      <c r="Z10" s="66">
        <v>0.64784053156146182</v>
      </c>
      <c r="AA10" s="31">
        <v>0</v>
      </c>
      <c r="AB10" s="66">
        <v>0</v>
      </c>
      <c r="AC10" s="31">
        <v>602</v>
      </c>
      <c r="AD10" s="66">
        <v>1</v>
      </c>
    </row>
    <row r="11" spans="2:30">
      <c r="B11" s="33" t="s">
        <v>3</v>
      </c>
      <c r="C11" s="31">
        <v>215</v>
      </c>
      <c r="D11" s="66">
        <v>0.44147843942505133</v>
      </c>
      <c r="E11" s="31">
        <v>267</v>
      </c>
      <c r="F11" s="66">
        <v>0.54825462012320325</v>
      </c>
      <c r="G11" s="31">
        <v>5</v>
      </c>
      <c r="H11" s="66">
        <v>1.0266940451745379E-2</v>
      </c>
      <c r="I11" s="31">
        <v>487</v>
      </c>
      <c r="J11" s="66">
        <v>0.99999999999999989</v>
      </c>
      <c r="L11" s="33" t="s">
        <v>3</v>
      </c>
      <c r="M11" s="31">
        <v>176</v>
      </c>
      <c r="N11" s="66">
        <v>0.33082706766917291</v>
      </c>
      <c r="O11" s="31">
        <v>341</v>
      </c>
      <c r="P11" s="66">
        <v>0.64097744360902253</v>
      </c>
      <c r="Q11" s="31">
        <v>15</v>
      </c>
      <c r="R11" s="66">
        <v>2.819548872180451E-2</v>
      </c>
      <c r="S11" s="31">
        <v>532</v>
      </c>
      <c r="T11" s="66">
        <v>1</v>
      </c>
      <c r="V11" s="33" t="s">
        <v>3</v>
      </c>
      <c r="W11" s="31">
        <v>720</v>
      </c>
      <c r="X11" s="66">
        <v>0.5682715074980268</v>
      </c>
      <c r="Y11" s="31">
        <v>544</v>
      </c>
      <c r="Z11" s="66">
        <v>0.42936069455406473</v>
      </c>
      <c r="AA11" s="31">
        <v>3</v>
      </c>
      <c r="AB11" s="66">
        <v>2.3677979479084454E-3</v>
      </c>
      <c r="AC11" s="31">
        <v>1267</v>
      </c>
      <c r="AD11" s="66">
        <v>1</v>
      </c>
    </row>
    <row r="12" spans="2:30">
      <c r="B12" s="33" t="s">
        <v>5</v>
      </c>
      <c r="C12" s="31">
        <v>306</v>
      </c>
      <c r="D12" s="66">
        <v>0.88184438040345825</v>
      </c>
      <c r="E12" s="31">
        <v>41</v>
      </c>
      <c r="F12" s="66">
        <v>0.11815561959654179</v>
      </c>
      <c r="G12" s="31">
        <v>0</v>
      </c>
      <c r="H12" s="66">
        <v>0</v>
      </c>
      <c r="I12" s="31">
        <v>347</v>
      </c>
      <c r="J12" s="66">
        <v>1</v>
      </c>
      <c r="L12" s="33" t="s">
        <v>5</v>
      </c>
      <c r="M12" s="31">
        <v>862</v>
      </c>
      <c r="N12" s="66">
        <v>0.92489270386266098</v>
      </c>
      <c r="O12" s="31">
        <v>67</v>
      </c>
      <c r="P12" s="66">
        <v>7.1888412017167377E-2</v>
      </c>
      <c r="Q12" s="31">
        <v>3</v>
      </c>
      <c r="R12" s="66">
        <v>3.2188841201716738E-3</v>
      </c>
      <c r="S12" s="31">
        <v>932</v>
      </c>
      <c r="T12" s="66">
        <v>1</v>
      </c>
      <c r="V12" s="33" t="s">
        <v>5</v>
      </c>
      <c r="W12" s="31">
        <v>55</v>
      </c>
      <c r="X12" s="66">
        <v>0.5670103092783505</v>
      </c>
      <c r="Y12" s="31">
        <v>42</v>
      </c>
      <c r="Z12" s="66">
        <v>0.4329896907216495</v>
      </c>
      <c r="AA12" s="31">
        <v>0</v>
      </c>
      <c r="AB12" s="66">
        <v>0</v>
      </c>
      <c r="AC12" s="31">
        <v>97</v>
      </c>
      <c r="AD12" s="66">
        <v>1</v>
      </c>
    </row>
    <row r="13" spans="2:30">
      <c r="B13" s="33" t="s">
        <v>2</v>
      </c>
      <c r="C13" s="31">
        <v>2763</v>
      </c>
      <c r="D13" s="66">
        <v>0.55215827338129497</v>
      </c>
      <c r="E13" s="31">
        <v>2071</v>
      </c>
      <c r="F13" s="66">
        <v>0.41386890487609912</v>
      </c>
      <c r="G13" s="31">
        <v>170</v>
      </c>
      <c r="H13" s="66">
        <v>3.3972821742605915E-2</v>
      </c>
      <c r="I13" s="31">
        <v>5004</v>
      </c>
      <c r="J13" s="66">
        <v>1</v>
      </c>
      <c r="L13" s="33" t="s">
        <v>2</v>
      </c>
      <c r="M13" s="31">
        <v>1664</v>
      </c>
      <c r="N13" s="66">
        <v>0.59748653500897664</v>
      </c>
      <c r="O13" s="31">
        <v>1048</v>
      </c>
      <c r="P13" s="66">
        <v>0.37630161579892279</v>
      </c>
      <c r="Q13" s="31">
        <v>73</v>
      </c>
      <c r="R13" s="66">
        <v>2.6211849192100539E-2</v>
      </c>
      <c r="S13" s="31">
        <v>2785</v>
      </c>
      <c r="T13" s="66">
        <v>0.99999999999999989</v>
      </c>
      <c r="V13" s="33" t="s">
        <v>2</v>
      </c>
      <c r="W13" s="31">
        <v>1364</v>
      </c>
      <c r="X13" s="66">
        <v>0.53574234092694417</v>
      </c>
      <c r="Y13" s="31">
        <v>1129</v>
      </c>
      <c r="Z13" s="66">
        <v>0.44344069128043989</v>
      </c>
      <c r="AA13" s="31">
        <v>53</v>
      </c>
      <c r="AB13" s="66">
        <v>2.0816967792615867E-2</v>
      </c>
      <c r="AC13" s="31">
        <v>2546</v>
      </c>
      <c r="AD13" s="66">
        <v>0.99999999999999989</v>
      </c>
    </row>
    <row r="14" spans="2:30" ht="13.5" thickBot="1">
      <c r="B14" s="33" t="s">
        <v>101</v>
      </c>
      <c r="C14" s="137">
        <v>3325</v>
      </c>
      <c r="D14" s="138">
        <v>0.55629914672912828</v>
      </c>
      <c r="E14" s="137">
        <v>2452</v>
      </c>
      <c r="F14" s="138">
        <v>0.41023925046009702</v>
      </c>
      <c r="G14" s="137">
        <v>200</v>
      </c>
      <c r="H14" s="138">
        <v>3.3461602810774635E-2</v>
      </c>
      <c r="I14" s="137">
        <v>5977</v>
      </c>
      <c r="J14" s="138">
        <v>0.99999999999999989</v>
      </c>
      <c r="L14" s="33" t="s">
        <v>101</v>
      </c>
      <c r="M14" s="137">
        <v>2766</v>
      </c>
      <c r="N14" s="138">
        <v>0.62650056625141559</v>
      </c>
      <c r="O14" s="137">
        <v>1537</v>
      </c>
      <c r="P14" s="138">
        <v>0.34813137032842584</v>
      </c>
      <c r="Q14" s="137">
        <v>112</v>
      </c>
      <c r="R14" s="138">
        <v>2.536806342015855E-2</v>
      </c>
      <c r="S14" s="137">
        <v>4415</v>
      </c>
      <c r="T14" s="138">
        <v>1</v>
      </c>
      <c r="V14" s="33" t="s">
        <v>101</v>
      </c>
      <c r="W14" s="137">
        <v>2411</v>
      </c>
      <c r="X14" s="138">
        <v>0.5166059567173773</v>
      </c>
      <c r="Y14" s="137">
        <v>2188</v>
      </c>
      <c r="Z14" s="138">
        <v>0.46882365545318194</v>
      </c>
      <c r="AA14" s="137">
        <v>68</v>
      </c>
      <c r="AB14" s="138">
        <v>1.4570387829440755E-2</v>
      </c>
      <c r="AC14" s="137">
        <v>4667</v>
      </c>
      <c r="AD14" s="138">
        <v>1</v>
      </c>
    </row>
    <row r="15" spans="2:30" ht="13.5" thickTop="1"/>
    <row r="16" spans="2:30" ht="15" customHeight="1">
      <c r="B16" s="205" t="s">
        <v>119</v>
      </c>
      <c r="C16" s="206"/>
      <c r="D16" s="206"/>
      <c r="E16" s="206"/>
      <c r="F16" s="206"/>
      <c r="G16" s="206"/>
      <c r="H16" s="206"/>
      <c r="L16" s="205" t="s">
        <v>119</v>
      </c>
      <c r="M16" s="206"/>
      <c r="N16" s="206"/>
      <c r="O16" s="206"/>
      <c r="P16" s="206"/>
      <c r="Q16" s="206"/>
      <c r="R16" s="206"/>
      <c r="V16" s="205" t="s">
        <v>119</v>
      </c>
      <c r="W16" s="206"/>
      <c r="X16" s="206"/>
      <c r="Y16" s="206"/>
      <c r="Z16" s="206"/>
      <c r="AA16" s="206"/>
      <c r="AB16" s="206"/>
    </row>
    <row r="17" spans="2:30">
      <c r="B17" s="33"/>
      <c r="C17" s="200" t="s">
        <v>103</v>
      </c>
      <c r="D17" s="201"/>
      <c r="E17" s="200" t="s">
        <v>102</v>
      </c>
      <c r="F17" s="201"/>
      <c r="G17" s="200" t="s">
        <v>101</v>
      </c>
      <c r="H17" s="201"/>
      <c r="L17" s="33"/>
      <c r="M17" s="200" t="s">
        <v>103</v>
      </c>
      <c r="N17" s="201"/>
      <c r="O17" s="200" t="s">
        <v>102</v>
      </c>
      <c r="P17" s="201"/>
      <c r="Q17" s="200" t="s">
        <v>101</v>
      </c>
      <c r="R17" s="201"/>
      <c r="V17" s="33"/>
      <c r="W17" s="200" t="s">
        <v>103</v>
      </c>
      <c r="X17" s="201"/>
      <c r="Y17" s="200" t="s">
        <v>102</v>
      </c>
      <c r="Z17" s="201"/>
      <c r="AA17" s="200" t="s">
        <v>101</v>
      </c>
      <c r="AB17" s="201"/>
    </row>
    <row r="18" spans="2:30">
      <c r="B18" s="33" t="s">
        <v>100</v>
      </c>
      <c r="C18" s="31">
        <v>29</v>
      </c>
      <c r="D18" s="66">
        <v>0.21641791044776118</v>
      </c>
      <c r="E18" s="31">
        <v>105</v>
      </c>
      <c r="F18" s="66">
        <v>0.78358208955223885</v>
      </c>
      <c r="G18" s="31">
        <v>134</v>
      </c>
      <c r="H18" s="66">
        <v>1</v>
      </c>
      <c r="L18" s="33" t="s">
        <v>100</v>
      </c>
      <c r="M18" s="31">
        <v>29</v>
      </c>
      <c r="N18" s="66">
        <v>0.1746987951807229</v>
      </c>
      <c r="O18" s="31">
        <v>137</v>
      </c>
      <c r="P18" s="66">
        <v>0.82530120481927716</v>
      </c>
      <c r="Q18" s="31">
        <v>166</v>
      </c>
      <c r="R18" s="66">
        <v>1</v>
      </c>
      <c r="V18" s="33" t="s">
        <v>100</v>
      </c>
      <c r="W18" s="31">
        <v>22</v>
      </c>
      <c r="X18" s="66">
        <v>0.14193548387096774</v>
      </c>
      <c r="Y18" s="31">
        <v>133</v>
      </c>
      <c r="Z18" s="66">
        <v>0.85806451612903223</v>
      </c>
      <c r="AA18" s="31">
        <v>155</v>
      </c>
      <c r="AB18" s="66">
        <v>1</v>
      </c>
    </row>
    <row r="19" spans="2:30">
      <c r="B19" s="33" t="s">
        <v>4</v>
      </c>
      <c r="C19" s="31">
        <v>1</v>
      </c>
      <c r="D19" s="66">
        <v>0.2</v>
      </c>
      <c r="E19" s="31">
        <v>4</v>
      </c>
      <c r="F19" s="66">
        <v>0.8</v>
      </c>
      <c r="G19" s="31">
        <v>5</v>
      </c>
      <c r="H19" s="66">
        <v>1</v>
      </c>
      <c r="L19" s="33" t="s">
        <v>4</v>
      </c>
      <c r="M19" s="31">
        <v>0</v>
      </c>
      <c r="N19" s="66">
        <v>0</v>
      </c>
      <c r="O19" s="31">
        <v>0</v>
      </c>
      <c r="P19" s="66">
        <v>0</v>
      </c>
      <c r="Q19" s="31">
        <v>0</v>
      </c>
      <c r="R19" s="66">
        <v>0</v>
      </c>
      <c r="V19" s="33" t="s">
        <v>4</v>
      </c>
      <c r="W19" s="31">
        <v>35</v>
      </c>
      <c r="X19" s="66">
        <v>5.8139534883720929E-2</v>
      </c>
      <c r="Y19" s="31">
        <v>567</v>
      </c>
      <c r="Z19" s="66">
        <v>0.94186046511627908</v>
      </c>
      <c r="AA19" s="31">
        <v>602</v>
      </c>
      <c r="AB19" s="66">
        <v>1</v>
      </c>
    </row>
    <row r="20" spans="2:30">
      <c r="B20" s="33" t="s">
        <v>3</v>
      </c>
      <c r="C20" s="31">
        <v>171</v>
      </c>
      <c r="D20" s="66">
        <v>0.35112936344969198</v>
      </c>
      <c r="E20" s="31">
        <v>316</v>
      </c>
      <c r="F20" s="66">
        <v>0.64887063655030797</v>
      </c>
      <c r="G20" s="31">
        <v>487</v>
      </c>
      <c r="H20" s="66">
        <v>1</v>
      </c>
      <c r="L20" s="33" t="s">
        <v>3</v>
      </c>
      <c r="M20" s="31">
        <v>47</v>
      </c>
      <c r="N20" s="66">
        <v>8.834586466165413E-2</v>
      </c>
      <c r="O20" s="31">
        <v>485</v>
      </c>
      <c r="P20" s="66">
        <v>0.91165413533834583</v>
      </c>
      <c r="Q20" s="31">
        <v>532</v>
      </c>
      <c r="R20" s="66">
        <v>1</v>
      </c>
      <c r="V20" s="33" t="s">
        <v>3</v>
      </c>
      <c r="W20" s="31">
        <v>244</v>
      </c>
      <c r="X20" s="66">
        <v>0.19258089976322021</v>
      </c>
      <c r="Y20" s="31">
        <v>1023</v>
      </c>
      <c r="Z20" s="66">
        <v>0.80741910023677976</v>
      </c>
      <c r="AA20" s="31">
        <v>1267</v>
      </c>
      <c r="AB20" s="66">
        <v>1</v>
      </c>
    </row>
    <row r="21" spans="2:30">
      <c r="B21" s="33" t="s">
        <v>5</v>
      </c>
      <c r="C21" s="31">
        <v>50</v>
      </c>
      <c r="D21" s="66">
        <v>0.14409221902017291</v>
      </c>
      <c r="E21" s="31">
        <v>297</v>
      </c>
      <c r="F21" s="66">
        <v>0.85590778097982712</v>
      </c>
      <c r="G21" s="31">
        <v>347</v>
      </c>
      <c r="H21" s="66">
        <v>1</v>
      </c>
      <c r="L21" s="33" t="s">
        <v>5</v>
      </c>
      <c r="M21" s="31">
        <v>151</v>
      </c>
      <c r="N21" s="66">
        <v>0.16201716738197425</v>
      </c>
      <c r="O21" s="31">
        <v>781</v>
      </c>
      <c r="P21" s="66">
        <v>0.83798283261802575</v>
      </c>
      <c r="Q21" s="31">
        <v>932</v>
      </c>
      <c r="R21" s="66">
        <v>1</v>
      </c>
      <c r="V21" s="33" t="s">
        <v>5</v>
      </c>
      <c r="W21" s="31">
        <v>11</v>
      </c>
      <c r="X21" s="66">
        <v>0.1134020618556701</v>
      </c>
      <c r="Y21" s="31">
        <v>86</v>
      </c>
      <c r="Z21" s="66">
        <v>0.88659793814432986</v>
      </c>
      <c r="AA21" s="31">
        <v>97</v>
      </c>
      <c r="AB21" s="66">
        <v>1</v>
      </c>
    </row>
    <row r="22" spans="2:30">
      <c r="B22" s="33" t="s">
        <v>2</v>
      </c>
      <c r="C22" s="31">
        <v>820</v>
      </c>
      <c r="D22" s="66">
        <v>0.16386890487609912</v>
      </c>
      <c r="E22" s="31">
        <v>4184</v>
      </c>
      <c r="F22" s="66">
        <v>0.83613109512390082</v>
      </c>
      <c r="G22" s="31">
        <v>5004</v>
      </c>
      <c r="H22" s="66">
        <v>1</v>
      </c>
      <c r="L22" s="33" t="s">
        <v>2</v>
      </c>
      <c r="M22" s="31">
        <v>670</v>
      </c>
      <c r="N22" s="66">
        <v>0.24057450628366248</v>
      </c>
      <c r="O22" s="31">
        <v>2115</v>
      </c>
      <c r="P22" s="66">
        <v>0.7594254937163375</v>
      </c>
      <c r="Q22" s="31">
        <v>2785</v>
      </c>
      <c r="R22" s="66">
        <v>1</v>
      </c>
      <c r="V22" s="33" t="s">
        <v>2</v>
      </c>
      <c r="W22" s="31">
        <v>872</v>
      </c>
      <c r="X22" s="66">
        <v>0.34249803613511393</v>
      </c>
      <c r="Y22" s="31">
        <v>1674</v>
      </c>
      <c r="Z22" s="66">
        <v>0.65750196386488613</v>
      </c>
      <c r="AA22" s="31">
        <v>2546</v>
      </c>
      <c r="AB22" s="66">
        <v>1</v>
      </c>
    </row>
    <row r="23" spans="2:30" ht="13.5" thickBot="1">
      <c r="B23" s="33" t="s">
        <v>101</v>
      </c>
      <c r="C23" s="137">
        <v>1071</v>
      </c>
      <c r="D23" s="138">
        <v>0.17918688305169816</v>
      </c>
      <c r="E23" s="137">
        <v>4906</v>
      </c>
      <c r="F23" s="138">
        <v>0.82081311694830184</v>
      </c>
      <c r="G23" s="137">
        <v>5977</v>
      </c>
      <c r="H23" s="138">
        <v>1</v>
      </c>
      <c r="L23" s="33" t="s">
        <v>101</v>
      </c>
      <c r="M23" s="137">
        <v>897</v>
      </c>
      <c r="N23" s="138">
        <v>0.20317100792751983</v>
      </c>
      <c r="O23" s="137">
        <v>3518</v>
      </c>
      <c r="P23" s="138">
        <v>0.79682899207248015</v>
      </c>
      <c r="Q23" s="137">
        <v>4415</v>
      </c>
      <c r="R23" s="138">
        <v>1</v>
      </c>
      <c r="V23" s="33" t="s">
        <v>101</v>
      </c>
      <c r="W23" s="137">
        <v>1184</v>
      </c>
      <c r="X23" s="138">
        <v>0.25369616455967431</v>
      </c>
      <c r="Y23" s="137">
        <v>3483</v>
      </c>
      <c r="Z23" s="138">
        <v>0.74630383544032564</v>
      </c>
      <c r="AA23" s="137">
        <v>4667</v>
      </c>
      <c r="AB23" s="138">
        <v>1</v>
      </c>
    </row>
    <row r="24" spans="2:30" ht="13.5" thickTop="1">
      <c r="B24" s="30"/>
      <c r="C24" s="74"/>
      <c r="D24" s="75"/>
      <c r="E24" s="74"/>
      <c r="F24" s="75"/>
      <c r="G24" s="74"/>
      <c r="H24" s="75"/>
      <c r="L24" s="30"/>
      <c r="M24" s="74"/>
      <c r="N24" s="75"/>
      <c r="O24" s="74"/>
      <c r="P24" s="75"/>
      <c r="Q24" s="74"/>
      <c r="R24" s="75"/>
      <c r="V24" s="30"/>
      <c r="W24" s="74"/>
      <c r="X24" s="75"/>
      <c r="Y24" s="74"/>
      <c r="Z24" s="75"/>
      <c r="AA24" s="74"/>
      <c r="AB24" s="75"/>
    </row>
    <row r="25" spans="2:30" ht="15" customHeight="1">
      <c r="B25" s="204" t="s">
        <v>120</v>
      </c>
      <c r="C25" s="204"/>
      <c r="D25" s="204"/>
      <c r="E25" s="204"/>
      <c r="F25" s="204"/>
      <c r="G25" s="204"/>
      <c r="H25" s="204"/>
      <c r="I25" s="204"/>
      <c r="J25" s="204"/>
      <c r="L25" s="204" t="s">
        <v>120</v>
      </c>
      <c r="M25" s="204"/>
      <c r="N25" s="204"/>
      <c r="O25" s="204"/>
      <c r="P25" s="204"/>
      <c r="Q25" s="204"/>
      <c r="R25" s="204"/>
      <c r="S25" s="204"/>
      <c r="T25" s="204"/>
      <c r="V25" s="204" t="s">
        <v>120</v>
      </c>
      <c r="W25" s="204"/>
      <c r="X25" s="204"/>
      <c r="Y25" s="204"/>
      <c r="Z25" s="204"/>
      <c r="AA25" s="204"/>
      <c r="AB25" s="204"/>
      <c r="AC25" s="204"/>
      <c r="AD25" s="204"/>
    </row>
    <row r="26" spans="2:30" ht="15" customHeight="1"/>
    <row r="27" spans="2:30" ht="12.75" customHeight="1">
      <c r="B27" s="205" t="s">
        <v>121</v>
      </c>
      <c r="C27" s="206"/>
      <c r="D27" s="206"/>
      <c r="E27" s="206"/>
      <c r="F27" s="206"/>
      <c r="G27" s="206"/>
      <c r="H27" s="206"/>
      <c r="I27" s="206"/>
      <c r="J27" s="206"/>
      <c r="L27" s="205" t="s">
        <v>121</v>
      </c>
      <c r="M27" s="206"/>
      <c r="N27" s="206"/>
      <c r="O27" s="206"/>
      <c r="P27" s="206"/>
      <c r="Q27" s="206"/>
      <c r="R27" s="206"/>
      <c r="S27" s="206"/>
      <c r="T27" s="206"/>
      <c r="V27" s="205" t="s">
        <v>121</v>
      </c>
      <c r="W27" s="206"/>
      <c r="X27" s="206"/>
      <c r="Y27" s="206"/>
      <c r="Z27" s="206"/>
      <c r="AA27" s="206"/>
      <c r="AB27" s="206"/>
      <c r="AC27" s="206"/>
      <c r="AD27" s="206"/>
    </row>
    <row r="28" spans="2:30">
      <c r="B28" s="33"/>
      <c r="C28" s="200" t="s">
        <v>116</v>
      </c>
      <c r="D28" s="201"/>
      <c r="E28" s="200" t="s">
        <v>117</v>
      </c>
      <c r="F28" s="201"/>
      <c r="G28" s="200" t="s">
        <v>118</v>
      </c>
      <c r="H28" s="201"/>
      <c r="I28" s="202" t="s">
        <v>101</v>
      </c>
      <c r="J28" s="203"/>
      <c r="L28" s="33"/>
      <c r="M28" s="200" t="s">
        <v>116</v>
      </c>
      <c r="N28" s="201"/>
      <c r="O28" s="200" t="s">
        <v>117</v>
      </c>
      <c r="P28" s="201"/>
      <c r="Q28" s="200" t="s">
        <v>118</v>
      </c>
      <c r="R28" s="201"/>
      <c r="S28" s="202" t="s">
        <v>101</v>
      </c>
      <c r="T28" s="203"/>
      <c r="V28" s="33"/>
      <c r="W28" s="200" t="s">
        <v>116</v>
      </c>
      <c r="X28" s="201"/>
      <c r="Y28" s="200" t="s">
        <v>117</v>
      </c>
      <c r="Z28" s="201"/>
      <c r="AA28" s="200" t="s">
        <v>118</v>
      </c>
      <c r="AB28" s="201"/>
      <c r="AC28" s="202" t="s">
        <v>101</v>
      </c>
      <c r="AD28" s="203"/>
    </row>
    <row r="29" spans="2:30">
      <c r="B29" s="33" t="s">
        <v>100</v>
      </c>
      <c r="C29" s="31">
        <v>39</v>
      </c>
      <c r="D29" s="76">
        <v>0.33050847457627119</v>
      </c>
      <c r="E29" s="31">
        <v>50</v>
      </c>
      <c r="F29" s="66">
        <v>0.42372881355932202</v>
      </c>
      <c r="G29" s="31">
        <v>29</v>
      </c>
      <c r="H29" s="66">
        <v>0.24576271186440679</v>
      </c>
      <c r="I29" s="31">
        <v>118</v>
      </c>
      <c r="J29" s="66">
        <v>0.28502415458937197</v>
      </c>
      <c r="L29" s="33" t="s">
        <v>100</v>
      </c>
      <c r="M29" s="31">
        <v>47</v>
      </c>
      <c r="N29" s="76">
        <v>0.35338345864661652</v>
      </c>
      <c r="O29" s="31">
        <v>65</v>
      </c>
      <c r="P29" s="66">
        <v>0.48872180451127817</v>
      </c>
      <c r="Q29" s="31">
        <v>21</v>
      </c>
      <c r="R29" s="66">
        <v>0.15789473684210525</v>
      </c>
      <c r="S29" s="31">
        <v>133</v>
      </c>
      <c r="T29" s="66">
        <v>0.2686868686868687</v>
      </c>
      <c r="V29" s="33" t="s">
        <v>100</v>
      </c>
      <c r="W29" s="31">
        <v>62</v>
      </c>
      <c r="X29" s="76">
        <v>0.27927927927927926</v>
      </c>
      <c r="Y29" s="31">
        <v>123</v>
      </c>
      <c r="Z29" s="66">
        <v>0.55405405405405406</v>
      </c>
      <c r="AA29" s="31">
        <v>37</v>
      </c>
      <c r="AB29" s="66">
        <v>0.16666666666666666</v>
      </c>
      <c r="AC29" s="31">
        <v>222</v>
      </c>
      <c r="AD29" s="66">
        <v>0.4</v>
      </c>
    </row>
    <row r="30" spans="2:30">
      <c r="B30" s="33" t="s">
        <v>4</v>
      </c>
      <c r="C30" s="31">
        <v>0</v>
      </c>
      <c r="D30" s="66">
        <v>0</v>
      </c>
      <c r="E30" s="31">
        <v>0</v>
      </c>
      <c r="F30" s="77">
        <v>0</v>
      </c>
      <c r="G30" s="31">
        <v>0</v>
      </c>
      <c r="H30" s="66">
        <v>0</v>
      </c>
      <c r="I30" s="31">
        <v>0</v>
      </c>
      <c r="J30" s="66">
        <v>0</v>
      </c>
      <c r="L30" s="33" t="s">
        <v>4</v>
      </c>
      <c r="M30" s="31">
        <v>0</v>
      </c>
      <c r="N30" s="66">
        <v>0</v>
      </c>
      <c r="O30" s="31">
        <v>4</v>
      </c>
      <c r="P30" s="77">
        <v>0.8</v>
      </c>
      <c r="Q30" s="31">
        <v>1</v>
      </c>
      <c r="R30" s="66">
        <v>0.2</v>
      </c>
      <c r="S30" s="31">
        <v>5</v>
      </c>
      <c r="T30" s="66">
        <v>8.7336244541484712E-3</v>
      </c>
      <c r="V30" s="33" t="s">
        <v>4</v>
      </c>
      <c r="W30" s="31">
        <v>152</v>
      </c>
      <c r="X30" s="66">
        <v>0.32548179871520344</v>
      </c>
      <c r="Y30" s="31">
        <v>313</v>
      </c>
      <c r="Z30" s="77">
        <v>0.67023554603854385</v>
      </c>
      <c r="AA30" s="31">
        <v>2</v>
      </c>
      <c r="AB30" s="66">
        <v>4.2826552462526769E-3</v>
      </c>
      <c r="AC30" s="31">
        <v>467</v>
      </c>
      <c r="AD30" s="66">
        <v>0.3703409992069786</v>
      </c>
    </row>
    <row r="31" spans="2:30">
      <c r="B31" s="33" t="s">
        <v>3</v>
      </c>
      <c r="C31" s="31">
        <v>183</v>
      </c>
      <c r="D31" s="66">
        <v>0.38853503184713378</v>
      </c>
      <c r="E31" s="31">
        <v>282</v>
      </c>
      <c r="F31" s="77">
        <v>0.59872611464968151</v>
      </c>
      <c r="G31" s="31">
        <v>6</v>
      </c>
      <c r="H31" s="66">
        <v>1.2738853503184714E-2</v>
      </c>
      <c r="I31" s="31">
        <v>471</v>
      </c>
      <c r="J31" s="66">
        <v>0.14281382656155245</v>
      </c>
      <c r="L31" s="33" t="s">
        <v>3</v>
      </c>
      <c r="M31" s="31">
        <v>276</v>
      </c>
      <c r="N31" s="66">
        <v>0.49023090586145646</v>
      </c>
      <c r="O31" s="31">
        <v>283</v>
      </c>
      <c r="P31" s="77">
        <v>0.50266429840142091</v>
      </c>
      <c r="Q31" s="31">
        <v>4</v>
      </c>
      <c r="R31" s="66">
        <v>7.104795737122558E-3</v>
      </c>
      <c r="S31" s="31">
        <v>563</v>
      </c>
      <c r="T31" s="66">
        <v>0.1366504854368932</v>
      </c>
      <c r="V31" s="33" t="s">
        <v>3</v>
      </c>
      <c r="W31" s="31">
        <v>395</v>
      </c>
      <c r="X31" s="66">
        <v>0.44937428896473264</v>
      </c>
      <c r="Y31" s="31">
        <v>471</v>
      </c>
      <c r="Z31" s="77">
        <v>0.53583617747440271</v>
      </c>
      <c r="AA31" s="31">
        <v>13</v>
      </c>
      <c r="AB31" s="66">
        <v>1.4789533560864619E-2</v>
      </c>
      <c r="AC31" s="31">
        <v>879</v>
      </c>
      <c r="AD31" s="66">
        <v>0.20086837294332724</v>
      </c>
    </row>
    <row r="32" spans="2:30">
      <c r="B32" s="33" t="s">
        <v>5</v>
      </c>
      <c r="C32" s="31">
        <v>431</v>
      </c>
      <c r="D32" s="66">
        <v>0.85515873015873012</v>
      </c>
      <c r="E32" s="31">
        <v>72</v>
      </c>
      <c r="F32" s="66">
        <v>0.14285714285714285</v>
      </c>
      <c r="G32" s="31">
        <v>1</v>
      </c>
      <c r="H32" s="66">
        <v>1.984126984126984E-3</v>
      </c>
      <c r="I32" s="31">
        <v>504</v>
      </c>
      <c r="J32" s="66">
        <v>0.37430375046416636</v>
      </c>
      <c r="L32" s="33" t="s">
        <v>5</v>
      </c>
      <c r="M32" s="31">
        <v>834</v>
      </c>
      <c r="N32" s="66">
        <v>0.82086614173228345</v>
      </c>
      <c r="O32" s="31">
        <v>182</v>
      </c>
      <c r="P32" s="66">
        <v>0.17913385826771652</v>
      </c>
      <c r="Q32" s="31">
        <v>0</v>
      </c>
      <c r="R32" s="66">
        <v>0</v>
      </c>
      <c r="S32" s="31">
        <v>1016</v>
      </c>
      <c r="T32" s="66">
        <v>0.69756265018880881</v>
      </c>
      <c r="V32" s="33" t="s">
        <v>5</v>
      </c>
      <c r="W32" s="31">
        <v>317</v>
      </c>
      <c r="X32" s="66">
        <v>0.77886977886977882</v>
      </c>
      <c r="Y32" s="31">
        <v>86</v>
      </c>
      <c r="Z32" s="66">
        <v>0.2113022113022113</v>
      </c>
      <c r="AA32" s="31">
        <v>4</v>
      </c>
      <c r="AB32" s="66">
        <v>9.8280098280098278E-3</v>
      </c>
      <c r="AC32" s="31">
        <v>407</v>
      </c>
      <c r="AD32" s="66">
        <v>0.27398182430158197</v>
      </c>
    </row>
    <row r="33" spans="2:30">
      <c r="B33" s="33" t="s">
        <v>2</v>
      </c>
      <c r="C33" s="31">
        <v>1276</v>
      </c>
      <c r="D33" s="66">
        <v>0.51618122977346281</v>
      </c>
      <c r="E33" s="31">
        <v>1076</v>
      </c>
      <c r="F33" s="66">
        <v>0.43527508090614886</v>
      </c>
      <c r="G33" s="31">
        <v>120</v>
      </c>
      <c r="H33" s="66">
        <v>4.8543689320388349E-2</v>
      </c>
      <c r="I33" s="31">
        <v>2472</v>
      </c>
      <c r="J33" s="66">
        <v>0.35405327986250357</v>
      </c>
      <c r="L33" s="33" t="s">
        <v>2</v>
      </c>
      <c r="M33" s="31">
        <v>1101</v>
      </c>
      <c r="N33" s="66">
        <v>0.53420669577874813</v>
      </c>
      <c r="O33" s="31">
        <v>880</v>
      </c>
      <c r="P33" s="66">
        <v>0.42697719553614749</v>
      </c>
      <c r="Q33" s="31">
        <v>80</v>
      </c>
      <c r="R33" s="66">
        <v>3.8816108685104316E-2</v>
      </c>
      <c r="S33" s="31">
        <v>2061</v>
      </c>
      <c r="T33" s="66">
        <v>0.32464361660234703</v>
      </c>
      <c r="V33" s="33" t="s">
        <v>2</v>
      </c>
      <c r="W33" s="31">
        <v>1314</v>
      </c>
      <c r="X33" s="66">
        <v>0.512280701754386</v>
      </c>
      <c r="Y33" s="31">
        <v>1172</v>
      </c>
      <c r="Z33" s="66">
        <v>0.45692007797270956</v>
      </c>
      <c r="AA33" s="31">
        <v>79</v>
      </c>
      <c r="AB33" s="66">
        <v>3.0799220272904482E-2</v>
      </c>
      <c r="AC33" s="31">
        <v>2565</v>
      </c>
      <c r="AD33" s="66">
        <v>0.41354292623941957</v>
      </c>
    </row>
    <row r="34" spans="2:30" ht="15" customHeight="1" thickBot="1">
      <c r="B34" s="33" t="s">
        <v>101</v>
      </c>
      <c r="C34" s="137">
        <v>1929</v>
      </c>
      <c r="D34" s="138">
        <v>0.54109396914446006</v>
      </c>
      <c r="E34" s="137">
        <v>1480</v>
      </c>
      <c r="F34" s="138">
        <v>0.41514726507713884</v>
      </c>
      <c r="G34" s="137">
        <v>156</v>
      </c>
      <c r="H34" s="138">
        <v>4.3758765778401119E-2</v>
      </c>
      <c r="I34" s="137">
        <v>3565</v>
      </c>
      <c r="J34" s="138">
        <v>0.29588745486990081</v>
      </c>
      <c r="L34" s="33" t="s">
        <v>101</v>
      </c>
      <c r="M34" s="137">
        <v>2258</v>
      </c>
      <c r="N34" s="138">
        <v>0.59767072525145581</v>
      </c>
      <c r="O34" s="137">
        <v>1414</v>
      </c>
      <c r="P34" s="138">
        <v>0.37427210164107994</v>
      </c>
      <c r="Q34" s="137">
        <v>106</v>
      </c>
      <c r="R34" s="138">
        <v>2.8057173107464268E-2</v>
      </c>
      <c r="S34" s="137">
        <v>3778</v>
      </c>
      <c r="T34" s="138">
        <v>0.29078314412160861</v>
      </c>
      <c r="V34" s="33" t="s">
        <v>101</v>
      </c>
      <c r="W34" s="137">
        <v>2240</v>
      </c>
      <c r="X34" s="138">
        <v>0.4933920704845815</v>
      </c>
      <c r="Y34" s="137">
        <v>2165</v>
      </c>
      <c r="Z34" s="138">
        <v>0.47687224669603523</v>
      </c>
      <c r="AA34" s="137">
        <v>135</v>
      </c>
      <c r="AB34" s="138">
        <v>2.9735682819383259E-2</v>
      </c>
      <c r="AC34" s="137">
        <v>4540</v>
      </c>
      <c r="AD34" s="138">
        <v>0.32708933717579253</v>
      </c>
    </row>
    <row r="35" spans="2:30" ht="13.5" thickTop="1"/>
    <row r="36" spans="2:30" ht="12.75" customHeight="1">
      <c r="B36" s="205" t="s">
        <v>122</v>
      </c>
      <c r="C36" s="206"/>
      <c r="D36" s="206"/>
      <c r="E36" s="206"/>
      <c r="F36" s="206"/>
      <c r="G36" s="206"/>
      <c r="H36" s="206"/>
      <c r="L36" s="205" t="s">
        <v>122</v>
      </c>
      <c r="M36" s="206"/>
      <c r="N36" s="206"/>
      <c r="O36" s="206"/>
      <c r="P36" s="206"/>
      <c r="Q36" s="206"/>
      <c r="R36" s="206"/>
      <c r="V36" s="205" t="s">
        <v>122</v>
      </c>
      <c r="W36" s="206"/>
      <c r="X36" s="206"/>
      <c r="Y36" s="206"/>
      <c r="Z36" s="206"/>
      <c r="AA36" s="206"/>
      <c r="AB36" s="206"/>
    </row>
    <row r="37" spans="2:30">
      <c r="B37" s="33"/>
      <c r="C37" s="200" t="s">
        <v>103</v>
      </c>
      <c r="D37" s="201"/>
      <c r="E37" s="200" t="s">
        <v>102</v>
      </c>
      <c r="F37" s="201"/>
      <c r="G37" s="202" t="s">
        <v>101</v>
      </c>
      <c r="H37" s="203"/>
      <c r="L37" s="33"/>
      <c r="M37" s="200" t="s">
        <v>103</v>
      </c>
      <c r="N37" s="201"/>
      <c r="O37" s="200" t="s">
        <v>102</v>
      </c>
      <c r="P37" s="201"/>
      <c r="Q37" s="202" t="s">
        <v>101</v>
      </c>
      <c r="R37" s="203"/>
      <c r="V37" s="33"/>
      <c r="W37" s="200" t="s">
        <v>103</v>
      </c>
      <c r="X37" s="201"/>
      <c r="Y37" s="200" t="s">
        <v>102</v>
      </c>
      <c r="Z37" s="201"/>
      <c r="AA37" s="202" t="s">
        <v>101</v>
      </c>
      <c r="AB37" s="203"/>
    </row>
    <row r="38" spans="2:30">
      <c r="B38" s="71" t="s">
        <v>100</v>
      </c>
      <c r="C38" s="31">
        <v>14</v>
      </c>
      <c r="D38" s="66">
        <v>0.11864406779661017</v>
      </c>
      <c r="E38" s="31">
        <v>104</v>
      </c>
      <c r="F38" s="66">
        <v>0.88135593220338981</v>
      </c>
      <c r="G38" s="31">
        <v>118</v>
      </c>
      <c r="H38" s="66">
        <v>0.28502415458937197</v>
      </c>
      <c r="L38" s="71" t="s">
        <v>100</v>
      </c>
      <c r="M38" s="31">
        <v>19</v>
      </c>
      <c r="N38" s="66">
        <v>0.14285714285714285</v>
      </c>
      <c r="O38" s="31">
        <v>114</v>
      </c>
      <c r="P38" s="66">
        <v>0.8571428571428571</v>
      </c>
      <c r="Q38" s="31">
        <v>133</v>
      </c>
      <c r="R38" s="66">
        <v>0.2686868686868687</v>
      </c>
      <c r="V38" s="71" t="s">
        <v>100</v>
      </c>
      <c r="W38" s="31">
        <v>24</v>
      </c>
      <c r="X38" s="66">
        <v>0.10810810810810811</v>
      </c>
      <c r="Y38" s="31">
        <v>198</v>
      </c>
      <c r="Z38" s="66">
        <v>0.89189189189189189</v>
      </c>
      <c r="AA38" s="31">
        <v>222</v>
      </c>
      <c r="AB38" s="66">
        <v>0.4</v>
      </c>
    </row>
    <row r="39" spans="2:30">
      <c r="B39" s="71" t="s">
        <v>4</v>
      </c>
      <c r="C39" s="31">
        <v>0</v>
      </c>
      <c r="D39" s="66">
        <v>0</v>
      </c>
      <c r="E39" s="31">
        <v>0</v>
      </c>
      <c r="F39" s="66">
        <v>0</v>
      </c>
      <c r="G39" s="31">
        <v>0</v>
      </c>
      <c r="H39" s="66">
        <v>0</v>
      </c>
      <c r="L39" s="71" t="s">
        <v>4</v>
      </c>
      <c r="M39" s="31">
        <v>2</v>
      </c>
      <c r="N39" s="66">
        <v>0.4</v>
      </c>
      <c r="O39" s="31">
        <v>3</v>
      </c>
      <c r="P39" s="66">
        <v>0.6</v>
      </c>
      <c r="Q39" s="31">
        <v>5</v>
      </c>
      <c r="R39" s="66">
        <v>8.7336244541484712E-3</v>
      </c>
      <c r="V39" s="71" t="s">
        <v>4</v>
      </c>
      <c r="W39" s="31">
        <v>23</v>
      </c>
      <c r="X39" s="66">
        <v>4.9250535331905779E-2</v>
      </c>
      <c r="Y39" s="31">
        <v>444</v>
      </c>
      <c r="Z39" s="66">
        <v>0.95074946466809418</v>
      </c>
      <c r="AA39" s="31">
        <v>467</v>
      </c>
      <c r="AB39" s="66">
        <v>0.3703409992069786</v>
      </c>
    </row>
    <row r="40" spans="2:30">
      <c r="B40" s="71" t="s">
        <v>3</v>
      </c>
      <c r="C40" s="31">
        <v>75</v>
      </c>
      <c r="D40" s="66">
        <v>0.15923566878980891</v>
      </c>
      <c r="E40" s="31">
        <v>396</v>
      </c>
      <c r="F40" s="66">
        <v>0.84076433121019112</v>
      </c>
      <c r="G40" s="31">
        <v>471</v>
      </c>
      <c r="H40" s="66">
        <v>0.14281382656155245</v>
      </c>
      <c r="L40" s="71" t="s">
        <v>3</v>
      </c>
      <c r="M40" s="31">
        <v>60</v>
      </c>
      <c r="N40" s="66">
        <v>0.10657193605683836</v>
      </c>
      <c r="O40" s="31">
        <v>503</v>
      </c>
      <c r="P40" s="66">
        <v>0.89342806394316165</v>
      </c>
      <c r="Q40" s="31">
        <v>563</v>
      </c>
      <c r="R40" s="66">
        <v>0.1366504854368932</v>
      </c>
      <c r="V40" s="71" t="s">
        <v>3</v>
      </c>
      <c r="W40" s="31">
        <v>70</v>
      </c>
      <c r="X40" s="66">
        <v>7.9635949943117179E-2</v>
      </c>
      <c r="Y40" s="31">
        <v>809</v>
      </c>
      <c r="Z40" s="66">
        <v>0.92036405005688282</v>
      </c>
      <c r="AA40" s="31">
        <v>879</v>
      </c>
      <c r="AB40" s="66">
        <v>0.20086837294332724</v>
      </c>
    </row>
    <row r="41" spans="2:30">
      <c r="B41" s="71" t="s">
        <v>5</v>
      </c>
      <c r="C41" s="31">
        <v>64</v>
      </c>
      <c r="D41" s="66">
        <v>0.12698412698412698</v>
      </c>
      <c r="E41" s="31">
        <v>440</v>
      </c>
      <c r="F41" s="66">
        <v>0.87301587301587302</v>
      </c>
      <c r="G41" s="31">
        <v>504</v>
      </c>
      <c r="H41" s="66">
        <v>0.37430375046416636</v>
      </c>
      <c r="L41" s="71" t="s">
        <v>5</v>
      </c>
      <c r="M41" s="31">
        <v>123</v>
      </c>
      <c r="N41" s="66">
        <v>0.12106299212598425</v>
      </c>
      <c r="O41" s="31">
        <v>893</v>
      </c>
      <c r="P41" s="66">
        <v>0.87893700787401574</v>
      </c>
      <c r="Q41" s="31">
        <v>1016</v>
      </c>
      <c r="R41" s="66">
        <v>0.69756265018880881</v>
      </c>
      <c r="V41" s="71" t="s">
        <v>5</v>
      </c>
      <c r="W41" s="31">
        <v>31</v>
      </c>
      <c r="X41" s="66">
        <v>7.6167076167076173E-2</v>
      </c>
      <c r="Y41" s="31">
        <v>376</v>
      </c>
      <c r="Z41" s="66">
        <v>0.92383292383292381</v>
      </c>
      <c r="AA41" s="31">
        <v>407</v>
      </c>
      <c r="AB41" s="66">
        <v>0.27398182430158197</v>
      </c>
    </row>
    <row r="42" spans="2:30">
      <c r="B42" s="33" t="s">
        <v>2</v>
      </c>
      <c r="C42" s="31">
        <v>372</v>
      </c>
      <c r="D42" s="66">
        <v>0.15048543689320387</v>
      </c>
      <c r="E42" s="31">
        <v>2100</v>
      </c>
      <c r="F42" s="66">
        <v>0.84951456310679607</v>
      </c>
      <c r="G42" s="31">
        <v>2472</v>
      </c>
      <c r="H42" s="66">
        <v>0.35405327986250357</v>
      </c>
      <c r="L42" s="33" t="s">
        <v>2</v>
      </c>
      <c r="M42" s="31">
        <v>492</v>
      </c>
      <c r="N42" s="66">
        <v>0.23871906841339155</v>
      </c>
      <c r="O42" s="31">
        <v>1569</v>
      </c>
      <c r="P42" s="66">
        <v>0.76128093158660848</v>
      </c>
      <c r="Q42" s="31">
        <v>2061</v>
      </c>
      <c r="R42" s="66">
        <v>0.32464361660234703</v>
      </c>
      <c r="V42" s="71" t="s">
        <v>2</v>
      </c>
      <c r="W42" s="31">
        <v>690</v>
      </c>
      <c r="X42" s="66">
        <v>0.26900584795321636</v>
      </c>
      <c r="Y42" s="31">
        <v>1875</v>
      </c>
      <c r="Z42" s="66">
        <v>0.73099415204678364</v>
      </c>
      <c r="AA42" s="31">
        <v>2565</v>
      </c>
      <c r="AB42" s="66">
        <v>0.41354292623941957</v>
      </c>
    </row>
    <row r="43" spans="2:30" ht="14.45" customHeight="1" thickBot="1">
      <c r="B43" s="33" t="s">
        <v>101</v>
      </c>
      <c r="C43" s="137">
        <v>525</v>
      </c>
      <c r="D43" s="138">
        <v>0.14726507713884993</v>
      </c>
      <c r="E43" s="137">
        <v>3040</v>
      </c>
      <c r="F43" s="138">
        <v>0.85273492286115005</v>
      </c>
      <c r="G43" s="137">
        <v>3565</v>
      </c>
      <c r="H43" s="138">
        <v>0.29588745486990081</v>
      </c>
      <c r="L43" s="33" t="s">
        <v>101</v>
      </c>
      <c r="M43" s="137">
        <v>696</v>
      </c>
      <c r="N43" s="138">
        <v>0.18422445738485971</v>
      </c>
      <c r="O43" s="137">
        <v>3082</v>
      </c>
      <c r="P43" s="138">
        <v>0.81577554261514029</v>
      </c>
      <c r="Q43" s="137">
        <v>3778</v>
      </c>
      <c r="R43" s="138">
        <v>0.29078314412160861</v>
      </c>
      <c r="V43" s="33" t="s">
        <v>101</v>
      </c>
      <c r="W43" s="137">
        <v>838</v>
      </c>
      <c r="X43" s="138">
        <v>0.18458149779735683</v>
      </c>
      <c r="Y43" s="137">
        <v>3702</v>
      </c>
      <c r="Z43" s="138">
        <v>0.81541850220264323</v>
      </c>
      <c r="AA43" s="137">
        <v>4540</v>
      </c>
      <c r="AB43" s="138">
        <v>0.32708933717579253</v>
      </c>
    </row>
    <row r="44" spans="2:30" ht="13.5" thickTop="1"/>
    <row r="45" spans="2:30">
      <c r="B45" s="204" t="s">
        <v>123</v>
      </c>
      <c r="C45" s="204"/>
      <c r="D45" s="204"/>
      <c r="E45" s="204"/>
      <c r="F45" s="204"/>
      <c r="G45" s="204"/>
      <c r="H45" s="204"/>
      <c r="I45" s="204"/>
      <c r="J45" s="204"/>
      <c r="L45" s="204" t="s">
        <v>123</v>
      </c>
      <c r="M45" s="204"/>
      <c r="N45" s="204"/>
      <c r="O45" s="204"/>
      <c r="P45" s="204"/>
      <c r="Q45" s="204"/>
      <c r="R45" s="204"/>
      <c r="S45" s="204"/>
      <c r="T45" s="204"/>
      <c r="V45" s="204" t="s">
        <v>123</v>
      </c>
      <c r="W45" s="204"/>
      <c r="X45" s="204"/>
      <c r="Y45" s="204"/>
      <c r="Z45" s="204"/>
      <c r="AA45" s="204"/>
      <c r="AB45" s="204"/>
      <c r="AC45" s="204"/>
      <c r="AD45" s="204"/>
    </row>
    <row r="47" spans="2:30" ht="12.75" customHeight="1">
      <c r="B47" s="205" t="s">
        <v>121</v>
      </c>
      <c r="C47" s="206"/>
      <c r="D47" s="206"/>
      <c r="E47" s="206"/>
      <c r="F47" s="206"/>
      <c r="G47" s="206"/>
      <c r="H47" s="206"/>
      <c r="I47" s="206"/>
      <c r="J47" s="206"/>
      <c r="L47" s="205" t="s">
        <v>121</v>
      </c>
      <c r="M47" s="206"/>
      <c r="N47" s="206"/>
      <c r="O47" s="206"/>
      <c r="P47" s="206"/>
      <c r="Q47" s="206"/>
      <c r="R47" s="206"/>
      <c r="S47" s="206"/>
      <c r="T47" s="206"/>
      <c r="V47" s="205" t="s">
        <v>121</v>
      </c>
      <c r="W47" s="206"/>
      <c r="X47" s="206"/>
      <c r="Y47" s="206"/>
      <c r="Z47" s="206"/>
      <c r="AA47" s="206"/>
      <c r="AB47" s="206"/>
      <c r="AC47" s="206"/>
      <c r="AD47" s="206"/>
    </row>
    <row r="48" spans="2:30">
      <c r="B48" s="33"/>
      <c r="C48" s="200" t="s">
        <v>116</v>
      </c>
      <c r="D48" s="201"/>
      <c r="E48" s="200" t="s">
        <v>117</v>
      </c>
      <c r="F48" s="201"/>
      <c r="G48" s="200" t="s">
        <v>118</v>
      </c>
      <c r="H48" s="201"/>
      <c r="I48" s="202" t="s">
        <v>101</v>
      </c>
      <c r="J48" s="203"/>
      <c r="L48" s="33"/>
      <c r="M48" s="200" t="s">
        <v>116</v>
      </c>
      <c r="N48" s="201"/>
      <c r="O48" s="200" t="s">
        <v>117</v>
      </c>
      <c r="P48" s="201"/>
      <c r="Q48" s="200" t="s">
        <v>118</v>
      </c>
      <c r="R48" s="201"/>
      <c r="S48" s="202" t="s">
        <v>101</v>
      </c>
      <c r="T48" s="203"/>
      <c r="V48" s="33"/>
      <c r="W48" s="200" t="s">
        <v>116</v>
      </c>
      <c r="X48" s="201"/>
      <c r="Y48" s="200" t="s">
        <v>117</v>
      </c>
      <c r="Z48" s="201"/>
      <c r="AA48" s="200" t="s">
        <v>118</v>
      </c>
      <c r="AB48" s="201"/>
      <c r="AC48" s="202" t="s">
        <v>101</v>
      </c>
      <c r="AD48" s="203"/>
    </row>
    <row r="49" spans="2:30">
      <c r="B49" s="33" t="s">
        <v>100</v>
      </c>
      <c r="C49" s="31">
        <v>68</v>
      </c>
      <c r="D49" s="76">
        <v>0.24372759856630824</v>
      </c>
      <c r="E49" s="31">
        <v>119</v>
      </c>
      <c r="F49" s="66">
        <v>0.4265232974910394</v>
      </c>
      <c r="G49" s="31">
        <v>92</v>
      </c>
      <c r="H49" s="66">
        <v>0.32974910394265233</v>
      </c>
      <c r="I49" s="31">
        <v>279</v>
      </c>
      <c r="J49" s="66">
        <v>0.67391304347826086</v>
      </c>
      <c r="L49" s="33" t="s">
        <v>100</v>
      </c>
      <c r="M49" s="31">
        <v>58</v>
      </c>
      <c r="N49" s="76">
        <v>0.30366492146596857</v>
      </c>
      <c r="O49" s="31">
        <v>89</v>
      </c>
      <c r="P49" s="66">
        <v>0.46596858638743455</v>
      </c>
      <c r="Q49" s="31">
        <v>44</v>
      </c>
      <c r="R49" s="66">
        <v>0.23036649214659685</v>
      </c>
      <c r="S49" s="31">
        <v>191</v>
      </c>
      <c r="T49" s="66">
        <v>0.38585858585858585</v>
      </c>
      <c r="V49" s="33" t="s">
        <v>100</v>
      </c>
      <c r="W49" s="31">
        <v>65</v>
      </c>
      <c r="X49" s="76">
        <v>0.24528301886792453</v>
      </c>
      <c r="Y49" s="31">
        <v>146</v>
      </c>
      <c r="Z49" s="66">
        <v>0.55094339622641508</v>
      </c>
      <c r="AA49" s="31">
        <v>54</v>
      </c>
      <c r="AB49" s="66">
        <v>0.20377358490566039</v>
      </c>
      <c r="AC49" s="31">
        <v>265</v>
      </c>
      <c r="AD49" s="66">
        <v>0.47747747747747749</v>
      </c>
    </row>
    <row r="50" spans="2:30">
      <c r="B50" s="33" t="s">
        <v>4</v>
      </c>
      <c r="C50" s="31">
        <v>0</v>
      </c>
      <c r="D50" s="66">
        <v>0</v>
      </c>
      <c r="E50" s="31">
        <v>4</v>
      </c>
      <c r="F50" s="66">
        <v>0.8</v>
      </c>
      <c r="G50" s="31">
        <v>1</v>
      </c>
      <c r="H50" s="66">
        <v>0.2</v>
      </c>
      <c r="I50" s="31">
        <v>5</v>
      </c>
      <c r="J50" s="66">
        <v>0.625</v>
      </c>
      <c r="L50" s="33" t="s">
        <v>4</v>
      </c>
      <c r="M50" s="31">
        <v>170</v>
      </c>
      <c r="N50" s="66">
        <v>0.15260323159784561</v>
      </c>
      <c r="O50" s="31">
        <v>909</v>
      </c>
      <c r="P50" s="66">
        <v>0.8159784560143627</v>
      </c>
      <c r="Q50" s="31">
        <v>35</v>
      </c>
      <c r="R50" s="66">
        <v>3.141831238779174E-2</v>
      </c>
      <c r="S50" s="31">
        <v>1114</v>
      </c>
      <c r="T50" s="66">
        <v>1.9458515283842794</v>
      </c>
      <c r="V50" s="33" t="s">
        <v>4</v>
      </c>
      <c r="W50" s="31">
        <v>193</v>
      </c>
      <c r="X50" s="66">
        <v>0.22158438576349024</v>
      </c>
      <c r="Y50" s="31">
        <v>665</v>
      </c>
      <c r="Z50" s="66">
        <v>0.76349024110218144</v>
      </c>
      <c r="AA50" s="31">
        <v>13</v>
      </c>
      <c r="AB50" s="66">
        <v>1.4925373134328358E-2</v>
      </c>
      <c r="AC50" s="31">
        <v>871</v>
      </c>
      <c r="AD50" s="66">
        <v>0.69072164948453607</v>
      </c>
    </row>
    <row r="51" spans="2:30">
      <c r="B51" s="33" t="s">
        <v>3</v>
      </c>
      <c r="C51" s="31">
        <v>381</v>
      </c>
      <c r="D51" s="66">
        <v>0.303343949044586</v>
      </c>
      <c r="E51" s="31">
        <v>860</v>
      </c>
      <c r="F51" s="66">
        <v>0.6847133757961783</v>
      </c>
      <c r="G51" s="31">
        <v>15</v>
      </c>
      <c r="H51" s="66">
        <v>1.194267515923567E-2</v>
      </c>
      <c r="I51" s="31">
        <v>1256</v>
      </c>
      <c r="J51" s="66">
        <v>0.38083687083080653</v>
      </c>
      <c r="L51" s="33" t="s">
        <v>3</v>
      </c>
      <c r="M51" s="31">
        <v>489</v>
      </c>
      <c r="N51" s="66">
        <v>0.3546047860768673</v>
      </c>
      <c r="O51" s="31">
        <v>870</v>
      </c>
      <c r="P51" s="66">
        <v>0.63089195068890502</v>
      </c>
      <c r="Q51" s="31">
        <v>20</v>
      </c>
      <c r="R51" s="66">
        <v>1.4503263234227702E-2</v>
      </c>
      <c r="S51" s="31">
        <v>1379</v>
      </c>
      <c r="T51" s="66">
        <v>0.33470873786407768</v>
      </c>
      <c r="V51" s="33" t="s">
        <v>3</v>
      </c>
      <c r="W51" s="31">
        <v>396</v>
      </c>
      <c r="X51" s="66">
        <v>0.45051194539249145</v>
      </c>
      <c r="Y51" s="31">
        <v>470</v>
      </c>
      <c r="Z51" s="66">
        <v>0.53469852104664395</v>
      </c>
      <c r="AA51" s="31">
        <v>13</v>
      </c>
      <c r="AB51" s="66">
        <v>1.4789533560864619E-2</v>
      </c>
      <c r="AC51" s="31">
        <v>879</v>
      </c>
      <c r="AD51" s="66">
        <v>0.20086837294332724</v>
      </c>
    </row>
    <row r="52" spans="2:30">
      <c r="B52" s="33" t="s">
        <v>5</v>
      </c>
      <c r="C52" s="31">
        <v>732</v>
      </c>
      <c r="D52" s="66">
        <v>0.90594059405940597</v>
      </c>
      <c r="E52" s="31">
        <v>75</v>
      </c>
      <c r="F52" s="66">
        <v>9.2821782178217821E-2</v>
      </c>
      <c r="G52" s="31">
        <v>1</v>
      </c>
      <c r="H52" s="66">
        <v>1.2376237623762376E-3</v>
      </c>
      <c r="I52" s="31">
        <v>808</v>
      </c>
      <c r="J52" s="66">
        <v>0.60007426661715557</v>
      </c>
      <c r="L52" s="33" t="s">
        <v>5</v>
      </c>
      <c r="M52" s="31">
        <v>873</v>
      </c>
      <c r="N52" s="66">
        <v>0.82514177693761814</v>
      </c>
      <c r="O52" s="31">
        <v>185</v>
      </c>
      <c r="P52" s="66">
        <v>0.17485822306238186</v>
      </c>
      <c r="Q52" s="31">
        <v>0</v>
      </c>
      <c r="R52" s="66">
        <v>0</v>
      </c>
      <c r="S52" s="31">
        <v>1058</v>
      </c>
      <c r="T52" s="66">
        <v>0.72639890147614139</v>
      </c>
      <c r="V52" s="33" t="s">
        <v>5</v>
      </c>
      <c r="W52" s="31">
        <v>317</v>
      </c>
      <c r="X52" s="66">
        <v>0.77696078431372551</v>
      </c>
      <c r="Y52" s="31">
        <v>87</v>
      </c>
      <c r="Z52" s="66">
        <v>0.21323529411764705</v>
      </c>
      <c r="AA52" s="31">
        <v>4</v>
      </c>
      <c r="AB52" s="66">
        <v>9.8039215686274508E-3</v>
      </c>
      <c r="AC52" s="31">
        <v>408</v>
      </c>
      <c r="AD52" s="66">
        <v>0.27465499831706497</v>
      </c>
    </row>
    <row r="53" spans="2:30">
      <c r="B53" s="33" t="s">
        <v>2</v>
      </c>
      <c r="C53" s="31">
        <v>1914</v>
      </c>
      <c r="D53" s="66">
        <v>0.44950681070925319</v>
      </c>
      <c r="E53" s="31">
        <v>2098</v>
      </c>
      <c r="F53" s="66">
        <v>0.49271958666040394</v>
      </c>
      <c r="G53" s="31">
        <v>246</v>
      </c>
      <c r="H53" s="66">
        <v>5.7773602630342882E-2</v>
      </c>
      <c r="I53" s="31">
        <v>4258</v>
      </c>
      <c r="J53" s="66">
        <v>0.60985391005442569</v>
      </c>
      <c r="L53" s="33" t="s">
        <v>2</v>
      </c>
      <c r="M53" s="31">
        <v>1219</v>
      </c>
      <c r="N53" s="66">
        <v>0.52205567451820123</v>
      </c>
      <c r="O53" s="31">
        <v>1021</v>
      </c>
      <c r="P53" s="66">
        <v>0.43725910064239831</v>
      </c>
      <c r="Q53" s="31">
        <v>95</v>
      </c>
      <c r="R53" s="66">
        <v>4.068522483940043E-2</v>
      </c>
      <c r="S53" s="31">
        <v>2335</v>
      </c>
      <c r="T53" s="66">
        <v>0.36780341813026701</v>
      </c>
      <c r="V53" s="33" t="s">
        <v>2</v>
      </c>
      <c r="W53" s="31">
        <v>1417</v>
      </c>
      <c r="X53" s="66">
        <v>0.49562784190276321</v>
      </c>
      <c r="Y53" s="31">
        <v>1345</v>
      </c>
      <c r="Z53" s="66">
        <v>0.47044421126267927</v>
      </c>
      <c r="AA53" s="31">
        <v>97</v>
      </c>
      <c r="AB53" s="66">
        <v>3.3927946834557535E-2</v>
      </c>
      <c r="AC53" s="31">
        <v>2859</v>
      </c>
      <c r="AD53" s="66">
        <v>0.46094316807738817</v>
      </c>
    </row>
    <row r="54" spans="2:30" ht="13.5" thickBot="1">
      <c r="B54" s="33" t="s">
        <v>101</v>
      </c>
      <c r="C54" s="137">
        <v>3095</v>
      </c>
      <c r="D54" s="138">
        <v>0.46851347260066606</v>
      </c>
      <c r="E54" s="137">
        <v>3156</v>
      </c>
      <c r="F54" s="138">
        <v>0.47774750227066304</v>
      </c>
      <c r="G54" s="137">
        <v>355</v>
      </c>
      <c r="H54" s="138">
        <v>5.3739025128670903E-2</v>
      </c>
      <c r="I54" s="137">
        <v>6606</v>
      </c>
      <c r="J54" s="138">
        <v>0.54828401875752164</v>
      </c>
      <c r="L54" s="33" t="s">
        <v>101</v>
      </c>
      <c r="M54" s="137">
        <v>2809</v>
      </c>
      <c r="N54" s="138">
        <v>0.46223465525752838</v>
      </c>
      <c r="O54" s="137">
        <v>3074</v>
      </c>
      <c r="P54" s="138">
        <v>0.50584169820635183</v>
      </c>
      <c r="Q54" s="137">
        <v>194</v>
      </c>
      <c r="R54" s="138">
        <v>3.1923646536119794E-2</v>
      </c>
      <c r="S54" s="137">
        <v>6077</v>
      </c>
      <c r="T54" s="138">
        <v>0.46773138349047527</v>
      </c>
      <c r="V54" s="33" t="s">
        <v>101</v>
      </c>
      <c r="W54" s="137">
        <v>2388</v>
      </c>
      <c r="X54" s="138">
        <v>0.45210147671336615</v>
      </c>
      <c r="Y54" s="137">
        <v>2713</v>
      </c>
      <c r="Z54" s="138">
        <v>0.51363120030291554</v>
      </c>
      <c r="AA54" s="137">
        <v>181</v>
      </c>
      <c r="AB54" s="138">
        <v>3.426732298371829E-2</v>
      </c>
      <c r="AC54" s="137">
        <v>5282</v>
      </c>
      <c r="AD54" s="138">
        <v>0.38054755043227667</v>
      </c>
    </row>
    <row r="55" spans="2:30" ht="13.5" thickTop="1"/>
    <row r="56" spans="2:30" ht="12.75" customHeight="1">
      <c r="B56" s="205" t="s">
        <v>122</v>
      </c>
      <c r="C56" s="206"/>
      <c r="D56" s="206"/>
      <c r="E56" s="206"/>
      <c r="F56" s="206"/>
      <c r="G56" s="206"/>
      <c r="H56" s="206"/>
      <c r="L56" s="205" t="s">
        <v>122</v>
      </c>
      <c r="M56" s="206"/>
      <c r="N56" s="206"/>
      <c r="O56" s="206"/>
      <c r="P56" s="206"/>
      <c r="Q56" s="206"/>
      <c r="R56" s="206"/>
      <c r="V56" s="205" t="s">
        <v>122</v>
      </c>
      <c r="W56" s="206"/>
      <c r="X56" s="206"/>
      <c r="Y56" s="206"/>
      <c r="Z56" s="206"/>
      <c r="AA56" s="206"/>
      <c r="AB56" s="206"/>
    </row>
    <row r="57" spans="2:30">
      <c r="B57" s="33"/>
      <c r="C57" s="200" t="s">
        <v>103</v>
      </c>
      <c r="D57" s="201"/>
      <c r="E57" s="200" t="s">
        <v>102</v>
      </c>
      <c r="F57" s="201"/>
      <c r="G57" s="200" t="s">
        <v>101</v>
      </c>
      <c r="H57" s="201"/>
      <c r="L57" s="33"/>
      <c r="M57" s="200" t="s">
        <v>103</v>
      </c>
      <c r="N57" s="201"/>
      <c r="O57" s="200" t="s">
        <v>102</v>
      </c>
      <c r="P57" s="201"/>
      <c r="Q57" s="200" t="s">
        <v>101</v>
      </c>
      <c r="R57" s="201"/>
      <c r="V57" s="33"/>
      <c r="W57" s="200" t="s">
        <v>103</v>
      </c>
      <c r="X57" s="201"/>
      <c r="Y57" s="200" t="s">
        <v>102</v>
      </c>
      <c r="Z57" s="201"/>
      <c r="AA57" s="200" t="s">
        <v>101</v>
      </c>
      <c r="AB57" s="201"/>
    </row>
    <row r="58" spans="2:30">
      <c r="B58" s="71" t="s">
        <v>100</v>
      </c>
      <c r="C58" s="78">
        <v>56</v>
      </c>
      <c r="D58" s="79">
        <v>0.20071684587813621</v>
      </c>
      <c r="E58" s="78">
        <v>223</v>
      </c>
      <c r="F58" s="79">
        <v>0.79928315412186379</v>
      </c>
      <c r="G58" s="78">
        <v>279</v>
      </c>
      <c r="H58" s="66">
        <v>0.67391304347826086</v>
      </c>
      <c r="L58" s="71" t="s">
        <v>100</v>
      </c>
      <c r="M58" s="78">
        <v>29</v>
      </c>
      <c r="N58" s="79">
        <v>0.15183246073298429</v>
      </c>
      <c r="O58" s="78">
        <v>162</v>
      </c>
      <c r="P58" s="79">
        <v>0.84816753926701571</v>
      </c>
      <c r="Q58" s="78">
        <v>191</v>
      </c>
      <c r="R58" s="66">
        <v>0.38585858585858585</v>
      </c>
      <c r="V58" s="71" t="s">
        <v>100</v>
      </c>
      <c r="W58" s="78">
        <v>32</v>
      </c>
      <c r="X58" s="79">
        <v>0.12075471698113208</v>
      </c>
      <c r="Y58" s="78">
        <v>233</v>
      </c>
      <c r="Z58" s="79">
        <v>0.87924528301886795</v>
      </c>
      <c r="AA58" s="78">
        <v>265</v>
      </c>
      <c r="AB58" s="66">
        <v>0.47747747747747749</v>
      </c>
    </row>
    <row r="59" spans="2:30">
      <c r="B59" s="71" t="s">
        <v>4</v>
      </c>
      <c r="C59" s="78">
        <v>4</v>
      </c>
      <c r="D59" s="79">
        <v>0.8</v>
      </c>
      <c r="E59" s="78">
        <v>1</v>
      </c>
      <c r="F59" s="79">
        <v>0.2</v>
      </c>
      <c r="G59" s="78">
        <v>5</v>
      </c>
      <c r="H59" s="66">
        <v>0.625</v>
      </c>
      <c r="L59" s="71" t="s">
        <v>4</v>
      </c>
      <c r="M59" s="78">
        <v>152</v>
      </c>
      <c r="N59" s="79">
        <v>0.13644524236983843</v>
      </c>
      <c r="O59" s="78">
        <v>962</v>
      </c>
      <c r="P59" s="79">
        <v>0.86355475763016154</v>
      </c>
      <c r="Q59" s="78">
        <v>1114</v>
      </c>
      <c r="R59" s="66">
        <v>1.9458515283842794</v>
      </c>
      <c r="V59" s="71" t="s">
        <v>4</v>
      </c>
      <c r="W59" s="78">
        <v>92</v>
      </c>
      <c r="X59" s="79">
        <v>0.10562571756601608</v>
      </c>
      <c r="Y59" s="78">
        <v>779</v>
      </c>
      <c r="Z59" s="79">
        <v>0.89437428243398398</v>
      </c>
      <c r="AA59" s="78">
        <v>871</v>
      </c>
      <c r="AB59" s="66">
        <v>0.69072164948453607</v>
      </c>
    </row>
    <row r="60" spans="2:30">
      <c r="B60" s="71" t="s">
        <v>3</v>
      </c>
      <c r="C60" s="78">
        <v>134</v>
      </c>
      <c r="D60" s="79">
        <v>0.10668789808917198</v>
      </c>
      <c r="E60" s="78">
        <v>1122</v>
      </c>
      <c r="F60" s="79">
        <v>0.89331210191082799</v>
      </c>
      <c r="G60" s="78">
        <v>1256</v>
      </c>
      <c r="H60" s="66">
        <v>0.38083687083080653</v>
      </c>
      <c r="L60" s="71" t="s">
        <v>3</v>
      </c>
      <c r="M60" s="78">
        <v>103</v>
      </c>
      <c r="N60" s="79">
        <v>7.4691805656272661E-2</v>
      </c>
      <c r="O60" s="78">
        <v>1276</v>
      </c>
      <c r="P60" s="79">
        <v>0.92530819434372735</v>
      </c>
      <c r="Q60" s="78">
        <v>1379</v>
      </c>
      <c r="R60" s="66">
        <v>0.33470873786407768</v>
      </c>
      <c r="V60" s="71" t="s">
        <v>3</v>
      </c>
      <c r="W60" s="78">
        <v>70</v>
      </c>
      <c r="X60" s="79">
        <v>7.9635949943117179E-2</v>
      </c>
      <c r="Y60" s="78">
        <v>809</v>
      </c>
      <c r="Z60" s="79">
        <v>0.92036405005688282</v>
      </c>
      <c r="AA60" s="78">
        <v>879</v>
      </c>
      <c r="AB60" s="66">
        <v>0.20086837294332724</v>
      </c>
    </row>
    <row r="61" spans="2:30">
      <c r="B61" s="71" t="s">
        <v>5</v>
      </c>
      <c r="C61" s="78">
        <v>112</v>
      </c>
      <c r="D61" s="79">
        <v>0.13861386138613863</v>
      </c>
      <c r="E61" s="78">
        <v>696</v>
      </c>
      <c r="F61" s="79">
        <v>0.86138613861386137</v>
      </c>
      <c r="G61" s="78">
        <v>808</v>
      </c>
      <c r="H61" s="66">
        <v>0.60007426661715557</v>
      </c>
      <c r="L61" s="71" t="s">
        <v>5</v>
      </c>
      <c r="M61" s="78">
        <v>129</v>
      </c>
      <c r="N61" s="79">
        <v>0.1219281663516068</v>
      </c>
      <c r="O61" s="78">
        <v>929</v>
      </c>
      <c r="P61" s="79">
        <v>0.87807183364839314</v>
      </c>
      <c r="Q61" s="78">
        <v>1058</v>
      </c>
      <c r="R61" s="66">
        <v>0.72639890147614139</v>
      </c>
      <c r="V61" s="71" t="s">
        <v>5</v>
      </c>
      <c r="W61" s="78">
        <v>31</v>
      </c>
      <c r="X61" s="79">
        <v>7.5980392156862739E-2</v>
      </c>
      <c r="Y61" s="78">
        <v>377</v>
      </c>
      <c r="Z61" s="79">
        <v>0.9240196078431373</v>
      </c>
      <c r="AA61" s="78">
        <v>408</v>
      </c>
      <c r="AB61" s="66">
        <v>0.27465499831706497</v>
      </c>
    </row>
    <row r="62" spans="2:30">
      <c r="B62" s="71" t="s">
        <v>2</v>
      </c>
      <c r="C62" s="78">
        <v>782</v>
      </c>
      <c r="D62" s="79">
        <v>0.18365429779239079</v>
      </c>
      <c r="E62" s="73">
        <v>3476</v>
      </c>
      <c r="F62" s="79">
        <v>0.81634570220760916</v>
      </c>
      <c r="G62" s="78">
        <v>4258</v>
      </c>
      <c r="H62" s="66">
        <v>0.60985391005442569</v>
      </c>
      <c r="L62" s="71" t="s">
        <v>2</v>
      </c>
      <c r="M62" s="78">
        <v>540</v>
      </c>
      <c r="N62" s="79">
        <v>0.23126338329764454</v>
      </c>
      <c r="O62" s="73">
        <v>1795</v>
      </c>
      <c r="P62" s="79">
        <v>0.76873661670235549</v>
      </c>
      <c r="Q62" s="78">
        <v>2335</v>
      </c>
      <c r="R62" s="66">
        <v>0.36780341813026701</v>
      </c>
      <c r="V62" s="71" t="s">
        <v>2</v>
      </c>
      <c r="W62" s="78">
        <v>744</v>
      </c>
      <c r="X62" s="79">
        <v>0.26023084994753409</v>
      </c>
      <c r="Y62" s="73">
        <v>2115</v>
      </c>
      <c r="Z62" s="79">
        <v>0.73976915005246591</v>
      </c>
      <c r="AA62" s="78">
        <v>2859</v>
      </c>
      <c r="AB62" s="66">
        <v>0.46094316807738817</v>
      </c>
    </row>
    <row r="63" spans="2:30" ht="13.5" thickBot="1">
      <c r="B63" s="33" t="s">
        <v>101</v>
      </c>
      <c r="C63" s="137">
        <v>1088</v>
      </c>
      <c r="D63" s="138">
        <v>0.1646987587042083</v>
      </c>
      <c r="E63" s="137">
        <v>5518</v>
      </c>
      <c r="F63" s="138">
        <v>0.83530124129579175</v>
      </c>
      <c r="G63" s="137">
        <v>6606</v>
      </c>
      <c r="H63" s="138">
        <v>0.54828401875752164</v>
      </c>
      <c r="L63" s="33" t="s">
        <v>101</v>
      </c>
      <c r="M63" s="137">
        <v>953</v>
      </c>
      <c r="N63" s="138">
        <v>0.1568207997367122</v>
      </c>
      <c r="O63" s="137">
        <v>5124</v>
      </c>
      <c r="P63" s="138">
        <v>0.84317920026328785</v>
      </c>
      <c r="Q63" s="137">
        <v>6077</v>
      </c>
      <c r="R63" s="138">
        <v>0.46773138349047527</v>
      </c>
      <c r="V63" s="33" t="s">
        <v>101</v>
      </c>
      <c r="W63" s="137">
        <v>969</v>
      </c>
      <c r="X63" s="138">
        <v>0.18345323741007194</v>
      </c>
      <c r="Y63" s="137">
        <v>4313</v>
      </c>
      <c r="Z63" s="138">
        <v>0.81654676258992809</v>
      </c>
      <c r="AA63" s="137">
        <v>5282</v>
      </c>
      <c r="AB63" s="138">
        <v>0.38054755043227667</v>
      </c>
    </row>
    <row r="64" spans="2:30" ht="13.5" thickTop="1">
      <c r="V64" s="30"/>
      <c r="W64" s="74"/>
      <c r="X64" s="75"/>
      <c r="Y64" s="74"/>
      <c r="Z64" s="75"/>
      <c r="AA64" s="74"/>
      <c r="AB64" s="75"/>
    </row>
  </sheetData>
  <mergeCells count="90">
    <mergeCell ref="B56:H56"/>
    <mergeCell ref="C57:D57"/>
    <mergeCell ref="E57:F57"/>
    <mergeCell ref="G57:H57"/>
    <mergeCell ref="B47:J47"/>
    <mergeCell ref="C48:D48"/>
    <mergeCell ref="E48:F48"/>
    <mergeCell ref="G48:H48"/>
    <mergeCell ref="I48:J48"/>
    <mergeCell ref="B36:H36"/>
    <mergeCell ref="C37:D37"/>
    <mergeCell ref="E37:F37"/>
    <mergeCell ref="G37:H37"/>
    <mergeCell ref="B45:J45"/>
    <mergeCell ref="B27:J27"/>
    <mergeCell ref="C28:D28"/>
    <mergeCell ref="E28:F28"/>
    <mergeCell ref="G28:H28"/>
    <mergeCell ref="I28:J28"/>
    <mergeCell ref="B16:H16"/>
    <mergeCell ref="C17:D17"/>
    <mergeCell ref="E17:F17"/>
    <mergeCell ref="G17:H17"/>
    <mergeCell ref="B25:J25"/>
    <mergeCell ref="B5:J5"/>
    <mergeCell ref="B7:J7"/>
    <mergeCell ref="C8:D8"/>
    <mergeCell ref="E8:F8"/>
    <mergeCell ref="G8:H8"/>
    <mergeCell ref="I8:J8"/>
    <mergeCell ref="Y8:Z8"/>
    <mergeCell ref="AA8:AB8"/>
    <mergeCell ref="AC8:AD8"/>
    <mergeCell ref="L5:T5"/>
    <mergeCell ref="V5:AD5"/>
    <mergeCell ref="L7:T7"/>
    <mergeCell ref="V7:AD7"/>
    <mergeCell ref="M8:N8"/>
    <mergeCell ref="O8:P8"/>
    <mergeCell ref="Q8:R8"/>
    <mergeCell ref="S8:T8"/>
    <mergeCell ref="W8:X8"/>
    <mergeCell ref="L16:R16"/>
    <mergeCell ref="V16:AB16"/>
    <mergeCell ref="M17:N17"/>
    <mergeCell ref="O17:P17"/>
    <mergeCell ref="Q17:R17"/>
    <mergeCell ref="W17:X17"/>
    <mergeCell ref="Y17:Z17"/>
    <mergeCell ref="AA17:AB17"/>
    <mergeCell ref="L27:T27"/>
    <mergeCell ref="V27:AD27"/>
    <mergeCell ref="L25:T25"/>
    <mergeCell ref="V25:AD25"/>
    <mergeCell ref="L36:R36"/>
    <mergeCell ref="V36:AB36"/>
    <mergeCell ref="M28:N28"/>
    <mergeCell ref="O28:P28"/>
    <mergeCell ref="Q28:R28"/>
    <mergeCell ref="S28:T28"/>
    <mergeCell ref="W28:X28"/>
    <mergeCell ref="Y28:Z28"/>
    <mergeCell ref="AA28:AB28"/>
    <mergeCell ref="AC28:AD28"/>
    <mergeCell ref="AA37:AB37"/>
    <mergeCell ref="M37:N37"/>
    <mergeCell ref="O37:P37"/>
    <mergeCell ref="Q37:R37"/>
    <mergeCell ref="W37:X37"/>
    <mergeCell ref="Y37:Z37"/>
    <mergeCell ref="L45:T45"/>
    <mergeCell ref="V45:AD45"/>
    <mergeCell ref="L56:R56"/>
    <mergeCell ref="V56:AB56"/>
    <mergeCell ref="L47:T47"/>
    <mergeCell ref="V47:AD47"/>
    <mergeCell ref="M48:N48"/>
    <mergeCell ref="O48:P48"/>
    <mergeCell ref="Q48:R48"/>
    <mergeCell ref="S48:T48"/>
    <mergeCell ref="W48:X48"/>
    <mergeCell ref="Y48:Z48"/>
    <mergeCell ref="AA57:AB57"/>
    <mergeCell ref="AA48:AB48"/>
    <mergeCell ref="AC48:AD48"/>
    <mergeCell ref="M57:N57"/>
    <mergeCell ref="O57:P57"/>
    <mergeCell ref="Q57:R57"/>
    <mergeCell ref="W57:X57"/>
    <mergeCell ref="Y57:Z5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226E5-9453-4D41-AF95-CA7E954DE6F1}">
  <dimension ref="B1:X35"/>
  <sheetViews>
    <sheetView showGridLines="0" zoomScaleNormal="100" workbookViewId="0"/>
  </sheetViews>
  <sheetFormatPr defaultRowHeight="12.75"/>
  <cols>
    <col min="1" max="1" width="9.140625" style="2"/>
    <col min="2" max="2" width="24.42578125" style="2" customWidth="1"/>
    <col min="3" max="5" width="9.140625" style="2"/>
    <col min="6" max="6" width="13.85546875" style="2" customWidth="1"/>
    <col min="7" max="8" width="9.140625" style="2"/>
    <col min="9" max="9" width="8.5703125" style="2" customWidth="1"/>
    <col min="10" max="10" width="24" style="2" customWidth="1"/>
    <col min="11" max="13" width="9.140625" style="2"/>
    <col min="14" max="14" width="15.140625" style="2" customWidth="1"/>
    <col min="15" max="15" width="10.5703125" style="2" bestFit="1" customWidth="1"/>
    <col min="16" max="16" width="10" style="2" customWidth="1"/>
    <col min="17" max="17" width="2.85546875" style="2" customWidth="1"/>
    <col min="18" max="18" width="24" style="2" customWidth="1"/>
    <col min="19" max="21" width="9.140625" style="2"/>
    <col min="22" max="22" width="15.140625" style="2" customWidth="1"/>
    <col min="23" max="23" width="10.5703125" style="2" bestFit="1" customWidth="1"/>
    <col min="24" max="24" width="9.140625" style="2"/>
    <col min="25" max="25" width="2.7109375" style="2" customWidth="1"/>
    <col min="26" max="16384" width="9.140625" style="2"/>
  </cols>
  <sheetData>
    <row r="1" spans="2:24">
      <c r="B1" s="172" t="s">
        <v>253</v>
      </c>
      <c r="R1" s="29"/>
    </row>
    <row r="2" spans="2:24">
      <c r="B2" s="11" t="s">
        <v>124</v>
      </c>
      <c r="R2" s="29"/>
    </row>
    <row r="3" spans="2:24">
      <c r="B3" s="2" t="s">
        <v>97</v>
      </c>
      <c r="R3" s="29"/>
    </row>
    <row r="4" spans="2:24">
      <c r="B4" s="2" t="s">
        <v>125</v>
      </c>
      <c r="R4" s="29"/>
    </row>
    <row r="5" spans="2:24">
      <c r="B5" s="2" t="s">
        <v>254</v>
      </c>
      <c r="R5" s="29"/>
    </row>
    <row r="7" spans="2:24">
      <c r="B7" s="207">
        <v>2024</v>
      </c>
      <c r="C7" s="207"/>
      <c r="D7" s="207"/>
      <c r="E7" s="207"/>
      <c r="F7" s="207"/>
      <c r="G7" s="207"/>
      <c r="H7" s="207"/>
      <c r="J7" s="207">
        <v>2023</v>
      </c>
      <c r="K7" s="207"/>
      <c r="L7" s="207"/>
      <c r="M7" s="207"/>
      <c r="N7" s="207"/>
      <c r="O7" s="207"/>
      <c r="P7" s="207"/>
      <c r="R7" s="207">
        <v>2022</v>
      </c>
      <c r="S7" s="207"/>
      <c r="T7" s="207"/>
      <c r="U7" s="207"/>
      <c r="V7" s="207"/>
      <c r="W7" s="207"/>
      <c r="X7" s="207"/>
    </row>
    <row r="9" spans="2:24">
      <c r="B9" s="208" t="s">
        <v>126</v>
      </c>
      <c r="C9" s="209"/>
      <c r="D9" s="209"/>
      <c r="E9" s="209"/>
      <c r="J9" s="208" t="s">
        <v>126</v>
      </c>
      <c r="K9" s="209"/>
      <c r="L9" s="209"/>
      <c r="M9" s="209"/>
      <c r="R9" s="208" t="s">
        <v>126</v>
      </c>
      <c r="S9" s="209"/>
      <c r="T9" s="209"/>
      <c r="U9" s="209"/>
    </row>
    <row r="10" spans="2:24">
      <c r="B10" s="33"/>
      <c r="C10" s="61" t="s">
        <v>116</v>
      </c>
      <c r="D10" s="62" t="s">
        <v>117</v>
      </c>
      <c r="E10" s="62" t="s">
        <v>118</v>
      </c>
      <c r="J10" s="33"/>
      <c r="K10" s="61" t="s">
        <v>116</v>
      </c>
      <c r="L10" s="62" t="s">
        <v>117</v>
      </c>
      <c r="M10" s="62" t="s">
        <v>118</v>
      </c>
      <c r="R10" s="33"/>
      <c r="S10" s="61" t="s">
        <v>116</v>
      </c>
      <c r="T10" s="62" t="s">
        <v>117</v>
      </c>
      <c r="U10" s="62" t="s">
        <v>118</v>
      </c>
    </row>
    <row r="11" spans="2:24">
      <c r="B11" s="33" t="s">
        <v>105</v>
      </c>
      <c r="C11" s="62">
        <v>0.42615067552095259</v>
      </c>
      <c r="D11" s="62">
        <v>0.52106709411495311</v>
      </c>
      <c r="E11" s="62">
        <v>5.2782230364094344E-2</v>
      </c>
      <c r="J11" s="33" t="s">
        <v>105</v>
      </c>
      <c r="K11" s="62">
        <v>0.43873864009635388</v>
      </c>
      <c r="L11" s="62">
        <v>0.51144202343151213</v>
      </c>
      <c r="M11" s="62">
        <v>4.9819336472134018E-2</v>
      </c>
      <c r="R11" s="33" t="s">
        <v>105</v>
      </c>
      <c r="S11" s="62">
        <v>0.41124084702157132</v>
      </c>
      <c r="T11" s="62">
        <v>0.54472590540273103</v>
      </c>
      <c r="U11" s="62">
        <v>4.4033247575697605E-2</v>
      </c>
    </row>
    <row r="12" spans="2:24">
      <c r="B12" s="33" t="s">
        <v>106</v>
      </c>
      <c r="C12" s="62">
        <v>0.2771134020618557</v>
      </c>
      <c r="D12" s="62">
        <v>0.66103092783505157</v>
      </c>
      <c r="E12" s="62">
        <v>6.1855670103092786E-2</v>
      </c>
      <c r="J12" s="33" t="s">
        <v>106</v>
      </c>
      <c r="K12" s="62">
        <v>0.28656939768050876</v>
      </c>
      <c r="L12" s="62">
        <v>0.65394687616909841</v>
      </c>
      <c r="M12" s="62">
        <v>5.9483726150392817E-2</v>
      </c>
      <c r="R12" s="33" t="s">
        <v>106</v>
      </c>
      <c r="S12" s="62">
        <v>0.29796610169491528</v>
      </c>
      <c r="T12" s="62">
        <v>0.65389830508474578</v>
      </c>
      <c r="U12" s="62">
        <v>4.8135593220338981E-2</v>
      </c>
    </row>
    <row r="13" spans="2:24">
      <c r="B13" s="42" t="s">
        <v>107</v>
      </c>
      <c r="C13" s="63">
        <v>0.1582608695652174</v>
      </c>
      <c r="D13" s="63">
        <v>0.69565217391304346</v>
      </c>
      <c r="E13" s="63">
        <v>0.14608695652173914</v>
      </c>
      <c r="J13" s="42" t="s">
        <v>107</v>
      </c>
      <c r="K13" s="63">
        <v>0.14542190305206462</v>
      </c>
      <c r="L13" s="63">
        <v>0.68222621184919208</v>
      </c>
      <c r="M13" s="63">
        <v>0.17235188509874327</v>
      </c>
      <c r="R13" s="42" t="s">
        <v>107</v>
      </c>
      <c r="S13" s="63">
        <v>0.15017667844522969</v>
      </c>
      <c r="T13" s="63">
        <v>0.70848056537102477</v>
      </c>
      <c r="U13" s="63">
        <v>0.14134275618374559</v>
      </c>
    </row>
    <row r="14" spans="2:24" ht="13.5" thickBot="1">
      <c r="B14" s="33" t="s">
        <v>101</v>
      </c>
      <c r="C14" s="134">
        <v>0.38213737855803648</v>
      </c>
      <c r="D14" s="134">
        <v>0.55888869950570985</v>
      </c>
      <c r="E14" s="134">
        <v>5.8973921936253622E-2</v>
      </c>
      <c r="J14" s="33" t="s">
        <v>101</v>
      </c>
      <c r="K14" s="134">
        <v>0.39286580926959475</v>
      </c>
      <c r="L14" s="134">
        <v>0.55010919679689396</v>
      </c>
      <c r="M14" s="134">
        <v>5.7024993933511285E-2</v>
      </c>
      <c r="R14" s="33" t="s">
        <v>101</v>
      </c>
      <c r="S14" s="134">
        <v>0.3758625752459257</v>
      </c>
      <c r="T14" s="134">
        <v>0.5751725150491851</v>
      </c>
      <c r="U14" s="134">
        <v>4.8964909704889148E-2</v>
      </c>
    </row>
    <row r="15" spans="2:24" ht="13.5" thickTop="1">
      <c r="B15" s="37" t="s">
        <v>127</v>
      </c>
      <c r="C15" s="64">
        <v>0</v>
      </c>
      <c r="D15" s="64">
        <v>0.57692307692307687</v>
      </c>
      <c r="E15" s="64">
        <v>0.42307692307692307</v>
      </c>
      <c r="J15" s="37" t="s">
        <v>127</v>
      </c>
      <c r="K15" s="64">
        <v>0</v>
      </c>
      <c r="L15" s="64">
        <v>0.55855855855855852</v>
      </c>
      <c r="M15" s="64">
        <v>0.44144144144144143</v>
      </c>
      <c r="R15" s="37" t="s">
        <v>127</v>
      </c>
      <c r="S15" s="64">
        <v>0</v>
      </c>
      <c r="T15" s="64">
        <v>0.60747663551401865</v>
      </c>
      <c r="U15" s="64">
        <v>0.3925233644859813</v>
      </c>
    </row>
    <row r="16" spans="2:24">
      <c r="B16" s="33" t="s">
        <v>128</v>
      </c>
      <c r="C16" s="66">
        <v>0</v>
      </c>
      <c r="D16" s="66">
        <v>0</v>
      </c>
      <c r="E16" s="66">
        <v>1</v>
      </c>
      <c r="J16" s="33" t="s">
        <v>128</v>
      </c>
      <c r="K16" s="66">
        <v>0</v>
      </c>
      <c r="L16" s="66">
        <v>0</v>
      </c>
      <c r="M16" s="66">
        <v>1</v>
      </c>
      <c r="R16" s="33" t="s">
        <v>128</v>
      </c>
      <c r="S16" s="66">
        <v>0</v>
      </c>
      <c r="T16" s="66">
        <v>0.2</v>
      </c>
      <c r="U16" s="66">
        <v>0.8</v>
      </c>
    </row>
    <row r="18" spans="2:24">
      <c r="B18" s="67" t="s">
        <v>129</v>
      </c>
      <c r="C18" s="68"/>
      <c r="D18" s="68"/>
      <c r="J18" s="67" t="s">
        <v>129</v>
      </c>
      <c r="K18" s="68"/>
      <c r="L18" s="68"/>
      <c r="R18" s="67" t="s">
        <v>129</v>
      </c>
      <c r="S18" s="68"/>
      <c r="T18" s="68"/>
    </row>
    <row r="19" spans="2:24">
      <c r="B19" s="33"/>
      <c r="C19" s="61" t="s">
        <v>103</v>
      </c>
      <c r="D19" s="62" t="s">
        <v>102</v>
      </c>
      <c r="J19" s="33"/>
      <c r="K19" s="61" t="s">
        <v>103</v>
      </c>
      <c r="L19" s="62" t="s">
        <v>102</v>
      </c>
      <c r="R19" s="33"/>
      <c r="S19" s="61" t="s">
        <v>103</v>
      </c>
      <c r="T19" s="62" t="s">
        <v>102</v>
      </c>
    </row>
    <row r="20" spans="2:24">
      <c r="B20" s="33" t="s">
        <v>105</v>
      </c>
      <c r="C20" s="62">
        <v>0.15101900618273414</v>
      </c>
      <c r="D20" s="62">
        <v>0.84898099381726588</v>
      </c>
      <c r="J20" s="33" t="s">
        <v>105</v>
      </c>
      <c r="K20" s="62">
        <v>0.14847257199167851</v>
      </c>
      <c r="L20" s="62">
        <v>0.85152742800832149</v>
      </c>
      <c r="R20" s="33" t="s">
        <v>105</v>
      </c>
      <c r="S20" s="62">
        <v>0.13170393825450227</v>
      </c>
      <c r="T20" s="62">
        <v>0.86829606174549767</v>
      </c>
    </row>
    <row r="21" spans="2:24">
      <c r="B21" s="33" t="s">
        <v>106</v>
      </c>
      <c r="C21" s="62">
        <v>0.15175257731958763</v>
      </c>
      <c r="D21" s="62">
        <v>0.84824742268041242</v>
      </c>
      <c r="J21" s="33" t="s">
        <v>106</v>
      </c>
      <c r="K21" s="62">
        <v>0.13542835765057987</v>
      </c>
      <c r="L21" s="62">
        <v>0.86457164234942008</v>
      </c>
      <c r="R21" s="33" t="s">
        <v>106</v>
      </c>
      <c r="S21" s="62">
        <v>0.1352542372881356</v>
      </c>
      <c r="T21" s="62">
        <v>0.86474576271186443</v>
      </c>
    </row>
    <row r="22" spans="2:24">
      <c r="B22" s="42" t="s">
        <v>107</v>
      </c>
      <c r="C22" s="63">
        <v>0.41565217391304349</v>
      </c>
      <c r="D22" s="63">
        <v>0.58434782608695657</v>
      </c>
      <c r="J22" s="42" t="s">
        <v>107</v>
      </c>
      <c r="K22" s="63">
        <v>0.41292639138240572</v>
      </c>
      <c r="L22" s="63">
        <v>0.58707360861759428</v>
      </c>
      <c r="R22" s="42" t="s">
        <v>107</v>
      </c>
      <c r="S22" s="63">
        <v>0.40106007067137811</v>
      </c>
      <c r="T22" s="63">
        <v>0.59893992932862195</v>
      </c>
    </row>
    <row r="23" spans="2:24" ht="13.5" thickBot="1">
      <c r="B23" s="135" t="s">
        <v>101</v>
      </c>
      <c r="C23" s="136">
        <v>0.16422362365774673</v>
      </c>
      <c r="D23" s="136">
        <v>0.83577637634225332</v>
      </c>
      <c r="J23" s="135" t="s">
        <v>101</v>
      </c>
      <c r="K23" s="136">
        <v>0.15764782010838793</v>
      </c>
      <c r="L23" s="136">
        <v>0.84235217989161204</v>
      </c>
      <c r="R23" s="135" t="s">
        <v>101</v>
      </c>
      <c r="S23" s="136">
        <v>0.14373807076787551</v>
      </c>
      <c r="T23" s="136">
        <v>0.85626192923212452</v>
      </c>
    </row>
    <row r="24" spans="2:24" ht="13.5" thickTop="1">
      <c r="B24" s="37" t="s">
        <v>127</v>
      </c>
      <c r="C24" s="65">
        <v>0.19230769230769232</v>
      </c>
      <c r="D24" s="65">
        <v>0.80769230769230771</v>
      </c>
      <c r="J24" s="37" t="s">
        <v>127</v>
      </c>
      <c r="K24" s="65">
        <v>0.16216216216216217</v>
      </c>
      <c r="L24" s="65">
        <v>0.83783783783783783</v>
      </c>
      <c r="R24" s="37" t="s">
        <v>127</v>
      </c>
      <c r="S24" s="65">
        <v>0.17757009345794392</v>
      </c>
      <c r="T24" s="65">
        <v>0.82242990654205606</v>
      </c>
    </row>
    <row r="25" spans="2:24">
      <c r="B25" s="33" t="s">
        <v>128</v>
      </c>
      <c r="C25" s="66">
        <v>0.33333333333333331</v>
      </c>
      <c r="D25" s="66">
        <v>0.66666666666666663</v>
      </c>
      <c r="J25" s="33" t="s">
        <v>128</v>
      </c>
      <c r="K25" s="66">
        <v>0.33333333333333331</v>
      </c>
      <c r="L25" s="66">
        <v>0.66666666666666663</v>
      </c>
      <c r="R25" s="33" t="s">
        <v>128</v>
      </c>
      <c r="S25" s="66">
        <v>0.3</v>
      </c>
      <c r="T25" s="66">
        <v>0.7</v>
      </c>
    </row>
    <row r="27" spans="2:24">
      <c r="B27" s="67" t="s">
        <v>130</v>
      </c>
      <c r="C27" s="68"/>
      <c r="D27" s="68"/>
      <c r="E27" s="68"/>
      <c r="F27" s="68"/>
      <c r="G27" s="68"/>
      <c r="H27" s="68"/>
      <c r="J27" s="67" t="s">
        <v>130</v>
      </c>
      <c r="K27" s="68"/>
      <c r="L27" s="68"/>
      <c r="M27" s="68"/>
      <c r="N27" s="68"/>
      <c r="O27" s="68"/>
      <c r="P27" s="68"/>
      <c r="R27" s="67" t="s">
        <v>130</v>
      </c>
      <c r="S27" s="68"/>
      <c r="T27" s="68"/>
      <c r="U27" s="68"/>
      <c r="V27" s="68"/>
      <c r="W27" s="68"/>
      <c r="X27" s="68"/>
    </row>
    <row r="28" spans="2:24" ht="25.5">
      <c r="B28" s="33"/>
      <c r="C28" s="39" t="s">
        <v>131</v>
      </c>
      <c r="D28" s="39" t="s">
        <v>132</v>
      </c>
      <c r="E28" s="39" t="s">
        <v>133</v>
      </c>
      <c r="F28" s="39" t="s">
        <v>134</v>
      </c>
      <c r="G28" s="39" t="s">
        <v>135</v>
      </c>
      <c r="H28" s="39" t="s">
        <v>136</v>
      </c>
      <c r="J28" s="33"/>
      <c r="K28" s="39" t="s">
        <v>131</v>
      </c>
      <c r="L28" s="39" t="s">
        <v>132</v>
      </c>
      <c r="M28" s="39" t="s">
        <v>133</v>
      </c>
      <c r="N28" s="39" t="s">
        <v>134</v>
      </c>
      <c r="O28" s="39" t="s">
        <v>135</v>
      </c>
      <c r="P28" s="39" t="s">
        <v>136</v>
      </c>
      <c r="R28" s="33"/>
      <c r="S28" s="39" t="s">
        <v>131</v>
      </c>
      <c r="T28" s="39" t="s">
        <v>132</v>
      </c>
      <c r="U28" s="39" t="s">
        <v>133</v>
      </c>
      <c r="V28" s="39" t="s">
        <v>134</v>
      </c>
      <c r="W28" s="39" t="s">
        <v>135</v>
      </c>
      <c r="X28" s="39" t="s">
        <v>136</v>
      </c>
    </row>
    <row r="29" spans="2:24">
      <c r="B29" s="33" t="s">
        <v>105</v>
      </c>
      <c r="C29" s="66">
        <v>8.0261048774902685E-2</v>
      </c>
      <c r="D29" s="66">
        <v>3.4348523013510417E-3</v>
      </c>
      <c r="E29" s="66">
        <v>0.66361346462102133</v>
      </c>
      <c r="F29" s="66">
        <v>0.24650790016029311</v>
      </c>
      <c r="G29" s="66">
        <v>5.7247538355850698E-3</v>
      </c>
      <c r="H29" s="66">
        <v>4.5798030684680559E-4</v>
      </c>
      <c r="J29" s="33" t="s">
        <v>105</v>
      </c>
      <c r="K29" s="66">
        <v>0.1281068652140589</v>
      </c>
      <c r="L29" s="66">
        <v>4.2702288404686305E-3</v>
      </c>
      <c r="M29" s="66">
        <v>0.56038541552611409</v>
      </c>
      <c r="N29" s="66">
        <v>0.2979305814080806</v>
      </c>
      <c r="O29" s="66">
        <v>8.540457680937261E-3</v>
      </c>
      <c r="P29" s="66">
        <v>7.6645133034052341E-4</v>
      </c>
      <c r="R29" s="33" t="s">
        <v>105</v>
      </c>
      <c r="S29" s="62">
        <v>0.17365921234909953</v>
      </c>
      <c r="T29" s="62">
        <v>4.4528003166435784E-3</v>
      </c>
      <c r="U29" s="62">
        <v>0.4672471798931328</v>
      </c>
      <c r="V29" s="62">
        <v>0.34118345537304573</v>
      </c>
      <c r="W29" s="62">
        <v>1.0884622996239858E-2</v>
      </c>
      <c r="X29" s="62">
        <v>2.5727290718385119E-3</v>
      </c>
    </row>
    <row r="30" spans="2:24">
      <c r="B30" s="33" t="s">
        <v>106</v>
      </c>
      <c r="C30" s="69">
        <v>0.12618556701030928</v>
      </c>
      <c r="D30" s="69">
        <v>4.1237113402061858E-4</v>
      </c>
      <c r="E30" s="66">
        <v>0.60041237113402057</v>
      </c>
      <c r="F30" s="66">
        <v>0.24412371134020619</v>
      </c>
      <c r="G30" s="66">
        <v>2.6391752577319589E-2</v>
      </c>
      <c r="H30" s="66">
        <v>2.4742268041237111E-3</v>
      </c>
      <c r="J30" s="33" t="s">
        <v>106</v>
      </c>
      <c r="K30" s="69">
        <v>0.13131313131313133</v>
      </c>
      <c r="L30" s="69">
        <v>7.4822297044519262E-4</v>
      </c>
      <c r="M30" s="66">
        <v>0.53423120089786758</v>
      </c>
      <c r="N30" s="66">
        <v>0.28881406659184439</v>
      </c>
      <c r="O30" s="66">
        <v>4.0029928918817806E-2</v>
      </c>
      <c r="P30" s="66">
        <v>4.8634493078937528E-3</v>
      </c>
      <c r="R30" s="33" t="s">
        <v>106</v>
      </c>
      <c r="S30" s="69">
        <v>0.19796610169491524</v>
      </c>
      <c r="T30" s="69">
        <v>1.3559322033898306E-3</v>
      </c>
      <c r="U30" s="62">
        <v>0.43966101694915255</v>
      </c>
      <c r="V30" s="62">
        <v>0.3193220338983051</v>
      </c>
      <c r="W30" s="62">
        <v>3.5593220338983052E-2</v>
      </c>
      <c r="X30" s="62">
        <v>6.1016949152542374E-3</v>
      </c>
    </row>
    <row r="31" spans="2:24">
      <c r="B31" s="42" t="s">
        <v>107</v>
      </c>
      <c r="C31" s="70">
        <v>0.20695652173913043</v>
      </c>
      <c r="D31" s="70">
        <v>3.4782608695652175E-3</v>
      </c>
      <c r="E31" s="70">
        <v>0.41391304347826086</v>
      </c>
      <c r="F31" s="70">
        <v>0.15130434782608695</v>
      </c>
      <c r="G31" s="70">
        <v>0.19826086956521738</v>
      </c>
      <c r="H31" s="70">
        <v>2.6086956521739129E-2</v>
      </c>
      <c r="J31" s="42" t="s">
        <v>107</v>
      </c>
      <c r="K31" s="70">
        <v>0.16696588868940754</v>
      </c>
      <c r="L31" s="70">
        <v>3.5906642728904849E-3</v>
      </c>
      <c r="M31" s="70">
        <v>0.41292639138240572</v>
      </c>
      <c r="N31" s="70">
        <v>0.1741472172351885</v>
      </c>
      <c r="O31" s="70">
        <v>0.2118491921005386</v>
      </c>
      <c r="P31" s="70">
        <v>3.052064631956912E-2</v>
      </c>
      <c r="R31" s="42" t="s">
        <v>107</v>
      </c>
      <c r="S31" s="70">
        <v>0.22791519434628976</v>
      </c>
      <c r="T31" s="70">
        <v>7.0671378091872791E-3</v>
      </c>
      <c r="U31" s="70">
        <v>0.34275618374558303</v>
      </c>
      <c r="V31" s="70">
        <v>0.20141342756183744</v>
      </c>
      <c r="W31" s="70">
        <v>0.20141342756183744</v>
      </c>
      <c r="X31" s="70">
        <v>1.9434628975265017E-2</v>
      </c>
    </row>
    <row r="32" spans="2:24" ht="13.5" thickBot="1">
      <c r="B32" s="135" t="s">
        <v>101</v>
      </c>
      <c r="C32" s="138">
        <v>9.6045679222771435E-2</v>
      </c>
      <c r="D32" s="138" t="s">
        <v>248</v>
      </c>
      <c r="E32" s="138">
        <v>0.63831600477245609</v>
      </c>
      <c r="F32" s="138">
        <v>0.2413499232998125</v>
      </c>
      <c r="G32" s="138">
        <v>1.9430714163967956E-2</v>
      </c>
      <c r="H32" s="138" t="s">
        <v>248</v>
      </c>
      <c r="J32" s="135" t="s">
        <v>101</v>
      </c>
      <c r="K32" s="138">
        <v>0.1306317236916606</v>
      </c>
      <c r="L32" s="138">
        <v>3.4781201973630997E-3</v>
      </c>
      <c r="M32" s="138">
        <v>0.5480870338914503</v>
      </c>
      <c r="N32" s="138">
        <v>0.29038259322170995</v>
      </c>
      <c r="O32" s="138">
        <v>2.4508614413977191E-2</v>
      </c>
      <c r="P32" s="138">
        <v>2.9119145838388742E-3</v>
      </c>
      <c r="R32" s="135" t="s">
        <v>101</v>
      </c>
      <c r="S32" s="136">
        <v>0.18227866686242841</v>
      </c>
      <c r="T32" s="136">
        <v>3.8907649390691528E-3</v>
      </c>
      <c r="U32" s="136">
        <v>0.45610042578182353</v>
      </c>
      <c r="V32" s="136">
        <v>0.33064160916165025</v>
      </c>
      <c r="W32" s="136">
        <v>2.4152106885919837E-2</v>
      </c>
      <c r="X32" s="136">
        <v>2.9364263691087945E-3</v>
      </c>
    </row>
    <row r="33" spans="2:24" ht="13.5" thickTop="1">
      <c r="B33" s="37" t="s">
        <v>127</v>
      </c>
      <c r="C33" s="64">
        <v>0.15384615384615385</v>
      </c>
      <c r="D33" s="64">
        <v>1.9230769230769232E-2</v>
      </c>
      <c r="E33" s="64">
        <v>0.13461538461538461</v>
      </c>
      <c r="F33" s="64">
        <v>0.14423076923076922</v>
      </c>
      <c r="G33" s="64">
        <v>0.54807692307692313</v>
      </c>
      <c r="H33" s="64">
        <v>0</v>
      </c>
      <c r="J33" s="37" t="s">
        <v>127</v>
      </c>
      <c r="K33" s="64">
        <v>9.90990990990991E-2</v>
      </c>
      <c r="L33" s="64">
        <v>1.8018018018018018E-2</v>
      </c>
      <c r="M33" s="64">
        <v>0.13513513513513514</v>
      </c>
      <c r="N33" s="64">
        <v>0.1891891891891892</v>
      </c>
      <c r="O33" s="64">
        <v>0.55855855855855852</v>
      </c>
      <c r="P33" s="64">
        <v>0</v>
      </c>
      <c r="R33" s="37" t="s">
        <v>127</v>
      </c>
      <c r="S33" s="65">
        <v>0.15887850467289719</v>
      </c>
      <c r="T33" s="65">
        <v>1.8691588785046728E-2</v>
      </c>
      <c r="U33" s="65">
        <v>0.13084112149532709</v>
      </c>
      <c r="V33" s="65">
        <v>0.14953271028037382</v>
      </c>
      <c r="W33" s="65">
        <v>0.54205607476635509</v>
      </c>
      <c r="X33" s="65">
        <v>0</v>
      </c>
    </row>
    <row r="34" spans="2:24">
      <c r="B34" s="33" t="s">
        <v>137</v>
      </c>
      <c r="C34" s="66">
        <v>9.4339622641509441E-2</v>
      </c>
      <c r="D34" s="66">
        <v>3.7735849056603772E-2</v>
      </c>
      <c r="E34" s="66">
        <v>5.6603773584905662E-2</v>
      </c>
      <c r="F34" s="66">
        <v>3.7735849056603772E-2</v>
      </c>
      <c r="G34" s="66">
        <v>0.77358490566037741</v>
      </c>
      <c r="H34" s="66">
        <v>0</v>
      </c>
      <c r="J34" s="33" t="s">
        <v>137</v>
      </c>
      <c r="K34" s="66">
        <v>6.4516129032258063E-2</v>
      </c>
      <c r="L34" s="66">
        <v>3.2258064516129031E-2</v>
      </c>
      <c r="M34" s="66">
        <v>6.4516129032258063E-2</v>
      </c>
      <c r="N34" s="66">
        <v>6.4516129032258063E-2</v>
      </c>
      <c r="O34" s="66">
        <v>0.77419354838709675</v>
      </c>
      <c r="P34" s="66">
        <v>0</v>
      </c>
      <c r="R34" s="33" t="s">
        <v>137</v>
      </c>
      <c r="S34" s="66">
        <v>5.3571428571428568E-2</v>
      </c>
      <c r="T34" s="66">
        <v>3.5714285714285712E-2</v>
      </c>
      <c r="U34" s="66">
        <v>5.3571428571428568E-2</v>
      </c>
      <c r="V34" s="66">
        <v>5.3571428571428568E-2</v>
      </c>
      <c r="W34" s="66">
        <v>0.8035714285714286</v>
      </c>
      <c r="X34" s="66">
        <v>0</v>
      </c>
    </row>
    <row r="35" spans="2:24">
      <c r="B35" s="33" t="s">
        <v>128</v>
      </c>
      <c r="C35" s="66">
        <v>0.1111111111111111</v>
      </c>
      <c r="D35" s="66">
        <v>0.22222222222222221</v>
      </c>
      <c r="E35" s="66">
        <v>0</v>
      </c>
      <c r="F35" s="66">
        <v>0</v>
      </c>
      <c r="G35" s="66">
        <v>0.66666666666666663</v>
      </c>
      <c r="H35" s="66">
        <v>0</v>
      </c>
      <c r="J35" s="33" t="s">
        <v>128</v>
      </c>
      <c r="K35" s="66">
        <v>0.1111111111111111</v>
      </c>
      <c r="L35" s="66">
        <v>0.22222222222222221</v>
      </c>
      <c r="M35" s="66">
        <v>0</v>
      </c>
      <c r="N35" s="66">
        <v>0</v>
      </c>
      <c r="O35" s="66">
        <v>0.66666666666666663</v>
      </c>
      <c r="P35" s="66">
        <v>0</v>
      </c>
      <c r="R35" s="33" t="s">
        <v>128</v>
      </c>
      <c r="S35" s="66">
        <f>1/10</f>
        <v>0.1</v>
      </c>
      <c r="T35" s="66">
        <f>2/10</f>
        <v>0.2</v>
      </c>
      <c r="U35" s="66">
        <v>0</v>
      </c>
      <c r="V35" s="66">
        <v>0</v>
      </c>
      <c r="W35" s="66">
        <f>7/10</f>
        <v>0.7</v>
      </c>
      <c r="X35" s="66">
        <v>0</v>
      </c>
    </row>
  </sheetData>
  <mergeCells count="6">
    <mergeCell ref="B7:H7"/>
    <mergeCell ref="B9:E9"/>
    <mergeCell ref="J7:P7"/>
    <mergeCell ref="R7:X7"/>
    <mergeCell ref="J9:M9"/>
    <mergeCell ref="R9:U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14B6A-EBAE-4793-9D6E-772832B5FEB9}">
  <dimension ref="B1:G36"/>
  <sheetViews>
    <sheetView showGridLines="0" zoomScaleNormal="100" workbookViewId="0"/>
  </sheetViews>
  <sheetFormatPr defaultRowHeight="12.75"/>
  <cols>
    <col min="1" max="1" width="8.5703125" style="2" customWidth="1"/>
    <col min="2" max="2" width="34.28515625" style="2" bestFit="1" customWidth="1"/>
    <col min="3" max="5" width="6.7109375" style="1" customWidth="1"/>
    <col min="6" max="8" width="9.140625" style="2"/>
    <col min="9" max="9" width="26.85546875" style="2" bestFit="1" customWidth="1"/>
    <col min="10" max="10" width="31" style="2" bestFit="1" customWidth="1"/>
    <col min="11" max="16384" width="9.140625" style="2"/>
  </cols>
  <sheetData>
    <row r="1" spans="2:7">
      <c r="B1" s="172" t="s">
        <v>255</v>
      </c>
    </row>
    <row r="2" spans="2:7">
      <c r="B2" s="2" t="s">
        <v>97</v>
      </c>
      <c r="C2" s="2"/>
      <c r="D2" s="2"/>
      <c r="E2" s="2"/>
    </row>
    <row r="3" spans="2:7">
      <c r="B3" s="2" t="s">
        <v>237</v>
      </c>
    </row>
    <row r="5" spans="2:7">
      <c r="B5" s="180" t="s">
        <v>138</v>
      </c>
      <c r="C5" s="84" t="s">
        <v>139</v>
      </c>
    </row>
    <row r="6" spans="2:7">
      <c r="C6" s="2" t="s">
        <v>140</v>
      </c>
    </row>
    <row r="7" spans="2:7">
      <c r="C7" s="2"/>
    </row>
    <row r="8" spans="2:7">
      <c r="B8" s="180" t="s">
        <v>141</v>
      </c>
      <c r="C8" s="84" t="s">
        <v>142</v>
      </c>
    </row>
    <row r="9" spans="2:7">
      <c r="C9" s="2" t="s">
        <v>140</v>
      </c>
    </row>
    <row r="10" spans="2:7">
      <c r="C10" s="2"/>
      <c r="D10" s="2"/>
      <c r="E10" s="2"/>
    </row>
    <row r="11" spans="2:7">
      <c r="B11" s="210" t="s">
        <v>143</v>
      </c>
      <c r="C11" s="210"/>
      <c r="D11" s="210"/>
      <c r="E11" s="211"/>
    </row>
    <row r="12" spans="2:7">
      <c r="B12" s="58"/>
      <c r="C12" s="73">
        <v>2022</v>
      </c>
      <c r="D12" s="73">
        <v>2023</v>
      </c>
      <c r="E12" s="103">
        <v>2024</v>
      </c>
    </row>
    <row r="13" spans="2:7">
      <c r="B13" s="58" t="s">
        <v>230</v>
      </c>
      <c r="C13" s="73">
        <v>29</v>
      </c>
      <c r="D13" s="73">
        <v>29</v>
      </c>
      <c r="E13" s="150">
        <v>17</v>
      </c>
      <c r="G13" s="8"/>
    </row>
    <row r="14" spans="2:7">
      <c r="B14" s="104" t="s">
        <v>144</v>
      </c>
      <c r="C14" s="73">
        <v>0.19</v>
      </c>
      <c r="D14" s="151">
        <v>0.20578241489921453</v>
      </c>
      <c r="E14" s="105">
        <v>0.13224072416887483</v>
      </c>
    </row>
    <row r="15" spans="2:7">
      <c r="B15" s="104" t="s">
        <v>145</v>
      </c>
      <c r="C15" s="73">
        <v>0.93</v>
      </c>
      <c r="D15" s="151">
        <v>1.0289120744960725</v>
      </c>
      <c r="E15" s="105">
        <v>0.66120362084437412</v>
      </c>
    </row>
    <row r="16" spans="2:7">
      <c r="B16" s="58" t="s">
        <v>146</v>
      </c>
      <c r="C16" s="73">
        <v>16</v>
      </c>
      <c r="D16" s="73">
        <v>14</v>
      </c>
      <c r="E16" s="150">
        <v>7</v>
      </c>
    </row>
    <row r="17" spans="2:5">
      <c r="B17" s="104" t="s">
        <v>144</v>
      </c>
      <c r="C17" s="151">
        <v>0.1</v>
      </c>
      <c r="D17" s="151">
        <v>9.9343234778931144E-2</v>
      </c>
      <c r="E17" s="105">
        <v>5.4452062893066103E-2</v>
      </c>
    </row>
    <row r="18" spans="2:5">
      <c r="B18" s="104" t="s">
        <v>145</v>
      </c>
      <c r="C18" s="73">
        <v>0.51</v>
      </c>
      <c r="D18" s="151">
        <v>0.49671617389465572</v>
      </c>
      <c r="E18" s="105">
        <v>0.2722603144653305</v>
      </c>
    </row>
    <row r="19" spans="2:5">
      <c r="B19" s="58" t="s">
        <v>147</v>
      </c>
      <c r="C19" s="73">
        <v>2</v>
      </c>
      <c r="D19" s="73">
        <v>0</v>
      </c>
      <c r="E19" s="103">
        <v>0</v>
      </c>
    </row>
    <row r="20" spans="2:5">
      <c r="B20" s="104" t="s">
        <v>144</v>
      </c>
      <c r="C20" s="73">
        <v>0.01</v>
      </c>
      <c r="D20" s="73">
        <v>0</v>
      </c>
      <c r="E20" s="103">
        <v>0</v>
      </c>
    </row>
    <row r="21" spans="2:5">
      <c r="B21" s="104" t="s">
        <v>145</v>
      </c>
      <c r="C21" s="73">
        <v>0.06</v>
      </c>
      <c r="D21" s="73">
        <v>0</v>
      </c>
      <c r="E21" s="103">
        <v>0</v>
      </c>
    </row>
    <row r="22" spans="2:5">
      <c r="B22" s="58" t="s">
        <v>148</v>
      </c>
      <c r="C22" s="73">
        <v>0</v>
      </c>
      <c r="D22" s="73">
        <v>0</v>
      </c>
      <c r="E22" s="103">
        <v>0</v>
      </c>
    </row>
    <row r="23" spans="2:5">
      <c r="B23" s="104" t="s">
        <v>144</v>
      </c>
      <c r="C23" s="73">
        <v>0</v>
      </c>
      <c r="D23" s="73">
        <v>0</v>
      </c>
      <c r="E23" s="103">
        <v>0</v>
      </c>
    </row>
    <row r="24" spans="2:5">
      <c r="B24" s="104" t="s">
        <v>145</v>
      </c>
      <c r="C24" s="73">
        <v>0</v>
      </c>
      <c r="D24" s="73">
        <v>0</v>
      </c>
      <c r="E24" s="103">
        <v>0</v>
      </c>
    </row>
    <row r="25" spans="2:5">
      <c r="B25" s="106"/>
      <c r="C25" s="107"/>
      <c r="D25" s="107"/>
      <c r="E25" s="107"/>
    </row>
    <row r="26" spans="2:5">
      <c r="B26" s="210" t="s">
        <v>149</v>
      </c>
      <c r="C26" s="210"/>
      <c r="D26" s="210"/>
      <c r="E26" s="211"/>
    </row>
    <row r="27" spans="2:5">
      <c r="B27" s="58"/>
      <c r="C27" s="73">
        <v>2022</v>
      </c>
      <c r="D27" s="73">
        <v>2023</v>
      </c>
      <c r="E27" s="103">
        <v>2024</v>
      </c>
    </row>
    <row r="28" spans="2:5">
      <c r="B28" s="58" t="s">
        <v>230</v>
      </c>
      <c r="C28" s="73">
        <v>0</v>
      </c>
      <c r="D28" s="73">
        <v>0</v>
      </c>
      <c r="E28" s="103">
        <v>0</v>
      </c>
    </row>
    <row r="29" spans="2:5">
      <c r="B29" s="104" t="s">
        <v>144</v>
      </c>
      <c r="C29" s="73">
        <v>0</v>
      </c>
      <c r="D29" s="73">
        <v>0</v>
      </c>
      <c r="E29" s="103">
        <v>0</v>
      </c>
    </row>
    <row r="30" spans="2:5">
      <c r="B30" s="104" t="s">
        <v>145</v>
      </c>
      <c r="C30" s="73">
        <v>0</v>
      </c>
      <c r="D30" s="73">
        <v>0</v>
      </c>
      <c r="E30" s="150">
        <v>0</v>
      </c>
    </row>
    <row r="31" spans="2:5">
      <c r="B31" s="58" t="s">
        <v>146</v>
      </c>
      <c r="C31" s="73">
        <v>0</v>
      </c>
      <c r="D31" s="73">
        <v>0</v>
      </c>
      <c r="E31" s="103">
        <v>0</v>
      </c>
    </row>
    <row r="32" spans="2:5">
      <c r="B32" s="104" t="s">
        <v>144</v>
      </c>
      <c r="C32" s="73">
        <v>0</v>
      </c>
      <c r="D32" s="73">
        <v>0</v>
      </c>
      <c r="E32" s="103">
        <v>0</v>
      </c>
    </row>
    <row r="33" spans="2:5">
      <c r="B33" s="104" t="s">
        <v>145</v>
      </c>
      <c r="C33" s="73">
        <v>0</v>
      </c>
      <c r="D33" s="73">
        <v>0</v>
      </c>
      <c r="E33" s="103">
        <v>0</v>
      </c>
    </row>
    <row r="34" spans="2:5">
      <c r="B34" s="58" t="s">
        <v>148</v>
      </c>
      <c r="C34" s="73">
        <v>0</v>
      </c>
      <c r="D34" s="73">
        <v>0</v>
      </c>
      <c r="E34" s="103">
        <v>0</v>
      </c>
    </row>
    <row r="35" spans="2:5">
      <c r="B35" s="104" t="s">
        <v>144</v>
      </c>
      <c r="C35" s="73">
        <v>0</v>
      </c>
      <c r="D35" s="73">
        <v>0</v>
      </c>
      <c r="E35" s="103">
        <v>0</v>
      </c>
    </row>
    <row r="36" spans="2:5">
      <c r="B36" s="104" t="s">
        <v>145</v>
      </c>
      <c r="C36" s="73">
        <v>0</v>
      </c>
      <c r="D36" s="73">
        <v>0</v>
      </c>
      <c r="E36" s="103">
        <v>0</v>
      </c>
    </row>
  </sheetData>
  <mergeCells count="2">
    <mergeCell ref="B11:E11"/>
    <mergeCell ref="B26:E26"/>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CCCC2-4849-4CAA-9FAA-B14BF4E8A096}">
  <dimension ref="B1:D15"/>
  <sheetViews>
    <sheetView showGridLines="0" zoomScaleNormal="100" workbookViewId="0"/>
  </sheetViews>
  <sheetFormatPr defaultRowHeight="12.75"/>
  <cols>
    <col min="1" max="1" width="8.5703125" style="2" customWidth="1"/>
    <col min="2" max="2" width="84.5703125" style="2" customWidth="1"/>
    <col min="3" max="3" width="9" style="57" customWidth="1"/>
    <col min="4" max="4" width="84.28515625" style="2" customWidth="1"/>
    <col min="5" max="16384" width="9.140625" style="2"/>
  </cols>
  <sheetData>
    <row r="1" spans="2:4">
      <c r="B1" s="172" t="s">
        <v>256</v>
      </c>
    </row>
    <row r="2" spans="2:4">
      <c r="B2" s="2" t="s">
        <v>97</v>
      </c>
    </row>
    <row r="3" spans="2:4">
      <c r="B3" s="2" t="s">
        <v>150</v>
      </c>
    </row>
    <row r="4" spans="2:4" ht="15">
      <c r="B4" s="2" t="s">
        <v>151</v>
      </c>
    </row>
    <row r="6" spans="2:4">
      <c r="B6" s="212" t="s">
        <v>30</v>
      </c>
      <c r="C6" s="213"/>
    </row>
    <row r="7" spans="2:4">
      <c r="B7" s="58" t="s">
        <v>152</v>
      </c>
      <c r="C7" s="173">
        <v>1</v>
      </c>
    </row>
    <row r="8" spans="2:4" ht="32.25" customHeight="1">
      <c r="B8" s="27" t="s">
        <v>153</v>
      </c>
      <c r="C8" s="174">
        <v>1</v>
      </c>
    </row>
    <row r="9" spans="2:4" ht="25.5">
      <c r="B9" s="38" t="s">
        <v>154</v>
      </c>
      <c r="C9" s="175">
        <v>1</v>
      </c>
    </row>
    <row r="10" spans="2:4" ht="27.75">
      <c r="B10" s="38" t="s">
        <v>155</v>
      </c>
      <c r="C10" s="175">
        <v>0.85302144249512668</v>
      </c>
      <c r="D10" s="11"/>
    </row>
    <row r="11" spans="2:4">
      <c r="B11" s="27" t="s">
        <v>227</v>
      </c>
      <c r="C11" s="173">
        <v>1</v>
      </c>
    </row>
    <row r="12" spans="2:4">
      <c r="B12" s="27" t="s">
        <v>229</v>
      </c>
      <c r="C12" s="176">
        <v>0.99874226006191946</v>
      </c>
      <c r="D12" s="59"/>
    </row>
    <row r="14" spans="2:4">
      <c r="B14" s="44"/>
      <c r="C14" s="60"/>
    </row>
    <row r="15" spans="2:4">
      <c r="C15" s="60"/>
    </row>
  </sheetData>
  <mergeCells count="1">
    <mergeCell ref="B6:C6"/>
  </mergeCells>
  <phoneticPr fontId="10"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ACE3C-46B2-4D45-B6E4-D0311578B2A9}">
  <dimension ref="B1:E10"/>
  <sheetViews>
    <sheetView showGridLines="0" zoomScaleNormal="100" workbookViewId="0"/>
  </sheetViews>
  <sheetFormatPr defaultRowHeight="12.75"/>
  <cols>
    <col min="1" max="1" width="8.5703125" style="2" customWidth="1"/>
    <col min="2" max="2" width="23.85546875" style="2" customWidth="1"/>
    <col min="3" max="5" width="17.85546875" style="2" customWidth="1"/>
    <col min="6" max="16384" width="9.140625" style="2"/>
  </cols>
  <sheetData>
    <row r="1" spans="2:5">
      <c r="B1" s="172" t="s">
        <v>257</v>
      </c>
    </row>
    <row r="3" spans="2:5">
      <c r="B3" s="208" t="s">
        <v>156</v>
      </c>
      <c r="C3" s="209"/>
      <c r="D3" s="209"/>
      <c r="E3" s="209"/>
    </row>
    <row r="4" spans="2:5">
      <c r="B4" s="54"/>
      <c r="C4" s="55" t="s">
        <v>157</v>
      </c>
      <c r="D4" s="55" t="s">
        <v>231</v>
      </c>
      <c r="E4" s="55" t="s">
        <v>158</v>
      </c>
    </row>
    <row r="5" spans="2:5" ht="17.25" customHeight="1">
      <c r="B5" s="39" t="s">
        <v>159</v>
      </c>
      <c r="C5" s="20" t="s">
        <v>160</v>
      </c>
      <c r="D5" s="20" t="s">
        <v>161</v>
      </c>
      <c r="E5" s="20" t="s">
        <v>162</v>
      </c>
    </row>
    <row r="6" spans="2:5" ht="25.5">
      <c r="B6" s="39" t="s">
        <v>226</v>
      </c>
      <c r="C6" s="31">
        <v>7</v>
      </c>
      <c r="D6" s="31">
        <v>8</v>
      </c>
      <c r="E6" s="31">
        <v>8</v>
      </c>
    </row>
    <row r="8" spans="2:5">
      <c r="C8" s="56"/>
      <c r="D8" s="56"/>
      <c r="E8" s="56"/>
    </row>
    <row r="10" spans="2:5">
      <c r="D10" s="3"/>
    </row>
  </sheetData>
  <mergeCells count="1">
    <mergeCell ref="B3:E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852AB-0F9C-457F-A236-C309AA4BC202}">
  <dimension ref="B1:J14"/>
  <sheetViews>
    <sheetView showGridLines="0" zoomScaleNormal="100" workbookViewId="0"/>
  </sheetViews>
  <sheetFormatPr defaultColWidth="8.85546875" defaultRowHeight="12.75"/>
  <cols>
    <col min="1" max="1" width="8.5703125" style="9" customWidth="1"/>
    <col min="2" max="2" width="41.28515625" style="9" customWidth="1"/>
    <col min="3" max="5" width="11.42578125" style="9" customWidth="1"/>
    <col min="6" max="16384" width="8.85546875" style="9"/>
  </cols>
  <sheetData>
    <row r="1" spans="2:10">
      <c r="B1" s="172" t="s">
        <v>258</v>
      </c>
      <c r="G1" s="2"/>
      <c r="H1" s="2"/>
      <c r="I1" s="2"/>
      <c r="J1" s="2"/>
    </row>
    <row r="2" spans="2:10">
      <c r="G2" s="29" t="s">
        <v>163</v>
      </c>
      <c r="H2" s="2"/>
      <c r="I2" s="2"/>
      <c r="J2" s="2"/>
    </row>
    <row r="3" spans="2:10" ht="28.15" customHeight="1">
      <c r="B3" s="214" t="s">
        <v>164</v>
      </c>
      <c r="C3" s="215"/>
      <c r="D3" s="215"/>
      <c r="E3" s="215"/>
      <c r="G3" s="216" t="s">
        <v>165</v>
      </c>
      <c r="H3" s="216"/>
      <c r="I3" s="216"/>
      <c r="J3" s="216"/>
    </row>
    <row r="4" spans="2:10" ht="14.45" customHeight="1">
      <c r="B4" s="19"/>
      <c r="C4" s="20">
        <v>2022</v>
      </c>
      <c r="D4" s="20">
        <v>2023</v>
      </c>
      <c r="E4" s="20">
        <v>2024</v>
      </c>
      <c r="G4" s="216"/>
      <c r="H4" s="216"/>
      <c r="I4" s="216"/>
      <c r="J4" s="216"/>
    </row>
    <row r="5" spans="2:10" ht="14.45" customHeight="1">
      <c r="B5" s="19" t="s">
        <v>166</v>
      </c>
      <c r="C5" s="85">
        <v>176216</v>
      </c>
      <c r="D5" s="85">
        <v>153574.47709425303</v>
      </c>
      <c r="E5" s="85">
        <v>137289.06240816502</v>
      </c>
      <c r="G5" s="216"/>
      <c r="H5" s="216"/>
      <c r="I5" s="216"/>
      <c r="J5" s="216"/>
    </row>
    <row r="6" spans="2:10" ht="25.5">
      <c r="B6" s="19" t="s">
        <v>167</v>
      </c>
      <c r="C6" s="85">
        <v>603032</v>
      </c>
      <c r="D6" s="85">
        <v>493994.9698488001</v>
      </c>
      <c r="E6" s="85">
        <v>441309.05387639999</v>
      </c>
      <c r="F6" s="47"/>
      <c r="G6" s="216"/>
      <c r="H6" s="216"/>
      <c r="I6" s="216"/>
      <c r="J6" s="216"/>
    </row>
    <row r="7" spans="2:10" ht="13.5" thickBot="1">
      <c r="B7" s="131" t="s">
        <v>168</v>
      </c>
      <c r="C7" s="133">
        <v>779248</v>
      </c>
      <c r="D7" s="133">
        <v>647569.44694305293</v>
      </c>
      <c r="E7" s="133">
        <v>578598.11628456507</v>
      </c>
      <c r="G7" s="216"/>
      <c r="H7" s="216"/>
      <c r="I7" s="216"/>
      <c r="J7" s="216"/>
    </row>
    <row r="8" spans="2:10" ht="13.5" thickTop="1">
      <c r="B8" s="15" t="s">
        <v>169</v>
      </c>
      <c r="C8" s="86">
        <v>40211</v>
      </c>
      <c r="D8" s="86">
        <v>25058.643479999999</v>
      </c>
      <c r="E8" s="86">
        <v>57525.072749999992</v>
      </c>
      <c r="G8" s="216"/>
      <c r="H8" s="216"/>
      <c r="I8" s="216"/>
      <c r="J8" s="216"/>
    </row>
    <row r="9" spans="2:10">
      <c r="B9" s="48"/>
      <c r="C9" s="49"/>
      <c r="D9" s="50"/>
      <c r="G9" s="216"/>
      <c r="H9" s="216"/>
      <c r="I9" s="216"/>
      <c r="J9" s="216"/>
    </row>
    <row r="10" spans="2:10">
      <c r="C10" s="47"/>
      <c r="D10" s="47"/>
      <c r="E10" s="47"/>
      <c r="G10" s="216"/>
      <c r="H10" s="216"/>
      <c r="I10" s="216"/>
      <c r="J10" s="216"/>
    </row>
    <row r="11" spans="2:10">
      <c r="E11" s="52"/>
      <c r="G11" s="216"/>
      <c r="H11" s="216"/>
      <c r="I11" s="216"/>
      <c r="J11" s="216"/>
    </row>
    <row r="12" spans="2:10">
      <c r="E12" s="51"/>
      <c r="F12" s="52"/>
    </row>
    <row r="13" spans="2:10">
      <c r="E13" s="52"/>
      <c r="F13" s="53"/>
    </row>
    <row r="14" spans="2:10">
      <c r="F14" s="52"/>
    </row>
  </sheetData>
  <mergeCells count="2">
    <mergeCell ref="B3:E3"/>
    <mergeCell ref="G3:J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A5B405253764399770488ACF5A598" ma:contentTypeVersion="18" ma:contentTypeDescription="Create a new document." ma:contentTypeScope="" ma:versionID="2ccff67bc30b45e76dab81b3f0dc99f4">
  <xsd:schema xmlns:xsd="http://www.w3.org/2001/XMLSchema" xmlns:xs="http://www.w3.org/2001/XMLSchema" xmlns:p="http://schemas.microsoft.com/office/2006/metadata/properties" xmlns:ns2="eda41e93-be35-4914-83ed-e633312a4e07" xmlns:ns3="85a875ed-d13a-484d-abb4-f1bd688bb011" targetNamespace="http://schemas.microsoft.com/office/2006/metadata/properties" ma:root="true" ma:fieldsID="aedce30f55ab0604813c7f888304299c" ns2:_="" ns3:_="">
    <xsd:import namespace="eda41e93-be35-4914-83ed-e633312a4e07"/>
    <xsd:import namespace="85a875ed-d13a-484d-abb4-f1bd688bb01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a41e93-be35-4914-83ed-e633312a4e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053435-00c4-476c-af5e-f0ae72e33d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a875ed-d13a-484d-abb4-f1bd688bb01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8160de8-83a9-4b00-b657-05fb0398aa53}" ma:internalName="TaxCatchAll" ma:showField="CatchAllData" ma:web="85a875ed-d13a-484d-abb4-f1bd688bb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a875ed-d13a-484d-abb4-f1bd688bb011" xsi:nil="true"/>
    <lcf76f155ced4ddcb4097134ff3c332f xmlns="eda41e93-be35-4914-83ed-e633312a4e0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D4FE93B-A23E-40B7-8E2C-7F81E9FC1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a41e93-be35-4914-83ed-e633312a4e07"/>
    <ds:schemaRef ds:uri="85a875ed-d13a-484d-abb4-f1bd688bb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A1397D-1EA8-4DA6-BCFB-040DE9260925}">
  <ds:schemaRefs>
    <ds:schemaRef ds:uri="http://schemas.microsoft.com/sharepoint/v3/contenttype/forms"/>
  </ds:schemaRefs>
</ds:datastoreItem>
</file>

<file path=customXml/itemProps3.xml><?xml version="1.0" encoding="utf-8"?>
<ds:datastoreItem xmlns:ds="http://schemas.openxmlformats.org/officeDocument/2006/customXml" ds:itemID="{7CC76CFE-52B2-4637-AE87-4D6819F64DBF}">
  <ds:schemaRefs>
    <ds:schemaRef ds:uri="http://schemas.microsoft.com/office/2006/metadata/properties"/>
    <ds:schemaRef ds:uri="http://schemas.microsoft.com/office/infopath/2007/PartnerControls"/>
    <ds:schemaRef ds:uri="85a875ed-d13a-484d-abb4-f1bd688bb011"/>
    <ds:schemaRef ds:uri="eda41e93-be35-4914-83ed-e633312a4e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Introduction</vt:lpstr>
      <vt:lpstr>Disclosure Boundaries</vt:lpstr>
      <vt:lpstr>Associates</vt:lpstr>
      <vt:lpstr>Employment</vt:lpstr>
      <vt:lpstr>Diversity</vt:lpstr>
      <vt:lpstr>Safety</vt:lpstr>
      <vt:lpstr>Anti-Corruption</vt:lpstr>
      <vt:lpstr>ISO Certifications</vt:lpstr>
      <vt:lpstr>Energy</vt:lpstr>
      <vt:lpstr>Emissions</vt:lpstr>
      <vt:lpstr>Water</vt:lpstr>
      <vt:lpstr>Waste</vt:lpstr>
      <vt:lpstr>Materials</vt:lpstr>
      <vt:lpstr>Environmental Compliance</vt:lpstr>
      <vt:lpstr>Training</vt:lpstr>
      <vt:lpstr>Community Engagement</vt:lpstr>
      <vt:lpstr>Indirect Economic Impact</vt:lpstr>
      <vt:lpstr>Safety!_Hlk92434677</vt:lpstr>
      <vt:lpstr>Safety!OLE_LINK21</vt:lpstr>
      <vt:lpstr>Energy!OLE_LINK57</vt:lpstr>
    </vt:vector>
  </TitlesOfParts>
  <Manager/>
  <Company>TPI Composites,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TPI 2019 ESG Report Data Tables</dc:title>
  <dc:subject/>
  <dc:creator>Edin, Christian</dc:creator>
  <cp:keywords/>
  <dc:description/>
  <cp:lastModifiedBy>Jobin, Jacqueline</cp:lastModifiedBy>
  <cp:revision/>
  <dcterms:created xsi:type="dcterms:W3CDTF">2020-02-21T15:44:10Z</dcterms:created>
  <dcterms:modified xsi:type="dcterms:W3CDTF">2025-03-26T20:46:02Z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0x01010013FA5B405253764399770488ACF5A598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